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fbfbf8f6cd7527/ENVOLTAGE/ENVOLTAGE LED/Calculators/"/>
    </mc:Choice>
  </mc:AlternateContent>
  <xr:revisionPtr revIDLastSave="0" documentId="8_{25C38666-886B-45FD-8F37-6C41428E5215}" xr6:coauthVersionLast="47" xr6:coauthVersionMax="47" xr10:uidLastSave="{00000000-0000-0000-0000-000000000000}"/>
  <bookViews>
    <workbookView xWindow="32700" yWindow="1800" windowWidth="26250" windowHeight="11295" activeTab="1" xr2:uid="{00000000-000D-0000-FFFF-FFFF00000000}"/>
  </bookViews>
  <sheets>
    <sheet name="Rate+ Profit Calculator (Owner)" sheetId="1" r:id="rId1"/>
    <sheet name="Ad Value Analysis (Advertiser)" sheetId="2" r:id="rId2"/>
    <sheet name="Energy Calculator" sheetId="3" state="hidden" r:id="rId3"/>
  </sheets>
  <definedNames>
    <definedName name="_xlnm.Print_Area" localSheetId="1">'Ad Value Analysis (Advertiser)'!$B$1:$P$56</definedName>
    <definedName name="_xlnm.Print_Area" localSheetId="0">'Rate+ Profit Calculator (Owner)'!$B$1:$P$65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E18" i="1"/>
  <c r="O41" i="1"/>
  <c r="E8" i="2" l="1"/>
  <c r="L32" i="1" l="1"/>
  <c r="L21" i="1"/>
  <c r="H21" i="2"/>
  <c r="F21" i="2" l="1"/>
  <c r="L18" i="1"/>
  <c r="O40" i="1" s="1"/>
  <c r="E25" i="2"/>
  <c r="E19" i="2"/>
  <c r="N29" i="3"/>
  <c r="M29" i="3"/>
  <c r="L29" i="3"/>
  <c r="K29" i="3"/>
  <c r="J29" i="3"/>
  <c r="I29" i="3"/>
  <c r="H29" i="3"/>
  <c r="G29" i="3"/>
  <c r="F29" i="3"/>
  <c r="E29" i="3"/>
  <c r="D29" i="3"/>
  <c r="C29" i="3"/>
  <c r="N23" i="3"/>
  <c r="M23" i="3"/>
  <c r="L23" i="3"/>
  <c r="K23" i="3"/>
  <c r="J23" i="3"/>
  <c r="I23" i="3"/>
  <c r="H23" i="3"/>
  <c r="G23" i="3"/>
  <c r="F23" i="3"/>
  <c r="E23" i="3"/>
  <c r="D23" i="3"/>
  <c r="C23" i="3"/>
  <c r="N22" i="3"/>
  <c r="M22" i="3"/>
  <c r="L22" i="3"/>
  <c r="K22" i="3"/>
  <c r="J22" i="3"/>
  <c r="I22" i="3"/>
  <c r="H22" i="3"/>
  <c r="G22" i="3"/>
  <c r="F22" i="3"/>
  <c r="E22" i="3"/>
  <c r="D22" i="3"/>
  <c r="C22" i="3"/>
  <c r="N21" i="3"/>
  <c r="M21" i="3"/>
  <c r="L21" i="3"/>
  <c r="K21" i="3"/>
  <c r="J21" i="3"/>
  <c r="I21" i="3"/>
  <c r="H21" i="3"/>
  <c r="G21" i="3"/>
  <c r="F21" i="3"/>
  <c r="E21" i="3"/>
  <c r="D21" i="3"/>
  <c r="C21" i="3"/>
  <c r="N20" i="3"/>
  <c r="M20" i="3"/>
  <c r="L20" i="3"/>
  <c r="K20" i="3"/>
  <c r="J20" i="3"/>
  <c r="I20" i="3"/>
  <c r="H20" i="3"/>
  <c r="G20" i="3"/>
  <c r="F20" i="3"/>
  <c r="E20" i="3"/>
  <c r="D20" i="3"/>
  <c r="C20" i="3"/>
  <c r="D8" i="3"/>
  <c r="C8" i="3" s="1"/>
  <c r="D7" i="3"/>
  <c r="I25" i="2"/>
  <c r="I12" i="2"/>
  <c r="E12" i="2"/>
  <c r="I8" i="2"/>
  <c r="L37" i="1"/>
  <c r="L10" i="1"/>
  <c r="L12" i="2" s="1"/>
  <c r="L8" i="2"/>
  <c r="L25" i="2" l="1"/>
  <c r="D11" i="3"/>
  <c r="L21" i="2"/>
  <c r="L13" i="1"/>
  <c r="G34" i="2" s="1"/>
  <c r="D26" i="3"/>
  <c r="D31" i="3" s="1"/>
  <c r="N19" i="3"/>
  <c r="N25" i="3" s="1"/>
  <c r="N30" i="3" s="1"/>
  <c r="J19" i="3"/>
  <c r="J25" i="3" s="1"/>
  <c r="J30" i="3" s="1"/>
  <c r="F19" i="3"/>
  <c r="F25" i="3" s="1"/>
  <c r="F30" i="3" s="1"/>
  <c r="K19" i="3"/>
  <c r="K25" i="3" s="1"/>
  <c r="K30" i="3" s="1"/>
  <c r="C19" i="3"/>
  <c r="C25" i="3" s="1"/>
  <c r="C30" i="3" s="1"/>
  <c r="M19" i="3"/>
  <c r="M25" i="3" s="1"/>
  <c r="M30" i="3" s="1"/>
  <c r="I19" i="3"/>
  <c r="I25" i="3" s="1"/>
  <c r="I30" i="3" s="1"/>
  <c r="E19" i="3"/>
  <c r="E25" i="3" s="1"/>
  <c r="E30" i="3" s="1"/>
  <c r="G19" i="3"/>
  <c r="G25" i="3" s="1"/>
  <c r="G30" i="3" s="1"/>
  <c r="L19" i="3"/>
  <c r="L25" i="3" s="1"/>
  <c r="L30" i="3" s="1"/>
  <c r="H19" i="3"/>
  <c r="H25" i="3" s="1"/>
  <c r="H30" i="3" s="1"/>
  <c r="D19" i="3"/>
  <c r="D25" i="3" s="1"/>
  <c r="D30" i="3" s="1"/>
  <c r="J26" i="3"/>
  <c r="J31" i="3" s="1"/>
  <c r="F26" i="3" l="1"/>
  <c r="F31" i="3" s="1"/>
  <c r="K26" i="3"/>
  <c r="K31" i="3" s="1"/>
  <c r="L15" i="2"/>
  <c r="G32" i="2"/>
  <c r="M26" i="3"/>
  <c r="M31" i="3" s="1"/>
  <c r="C26" i="3"/>
  <c r="C31" i="3" s="1"/>
  <c r="N26" i="3"/>
  <c r="N31" i="3" s="1"/>
  <c r="I26" i="3"/>
  <c r="I31" i="3" s="1"/>
  <c r="L26" i="3"/>
  <c r="L31" i="3" s="1"/>
  <c r="E26" i="3"/>
  <c r="E31" i="3" s="1"/>
  <c r="H26" i="3"/>
  <c r="H31" i="3" s="1"/>
  <c r="G26" i="3"/>
  <c r="G31" i="3" s="1"/>
  <c r="M33" i="3" l="1"/>
  <c r="L28" i="2"/>
  <c r="L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0000000-0006-0000-0200-000001000000}">
      <text>
        <r>
          <rPr>
            <sz val="10"/>
            <color rgb="FF000000"/>
            <rFont val="Arial"/>
            <family val="2"/>
          </rPr>
          <t xml:space="preserve">Model:
Enter the model number of the equipment here
</t>
        </r>
      </text>
    </comment>
    <comment ref="C6" authorId="0" shapeId="0" xr:uid="{00000000-0006-0000-0200-000002000000}">
      <text>
        <r>
          <rPr>
            <sz val="10"/>
            <color rgb="FF000000"/>
            <rFont val="Arial"/>
            <family val="2"/>
          </rPr>
          <t xml:space="preserve">Vertical Matrix:
Enter the vertical resolution (number of pixels high) here
</t>
        </r>
      </text>
    </comment>
    <comment ref="D6" authorId="0" shapeId="0" xr:uid="{00000000-0006-0000-0200-000003000000}">
      <text>
        <r>
          <rPr>
            <sz val="10"/>
            <color rgb="FF000000"/>
            <rFont val="Arial"/>
            <family val="2"/>
          </rPr>
          <t xml:space="preserve">Horizontal Matrix:
Enter horizontal resolution (number of pixels wide) here
</t>
        </r>
      </text>
    </comment>
    <comment ref="E6" authorId="0" shapeId="0" xr:uid="{00000000-0006-0000-0200-000004000000}">
      <text>
        <r>
          <rPr>
            <sz val="10"/>
            <color rgb="FF000000"/>
            <rFont val="Arial"/>
            <family val="2"/>
          </rPr>
          <t xml:space="preserve">Number of Faces:
Enter the number of display faces here
</t>
        </r>
      </text>
    </comment>
    <comment ref="C7" authorId="0" shapeId="0" xr:uid="{00000000-0006-0000-0200-000005000000}">
      <text>
        <r>
          <rPr>
            <sz val="10"/>
            <color rgb="FF000000"/>
            <rFont val="Arial"/>
            <family val="2"/>
          </rPr>
          <t xml:space="preserve">Pixel Wattage:
Enter pixel wattage from the "Wattage Reference" table here
</t>
        </r>
      </text>
    </comment>
    <comment ref="I11" authorId="0" shapeId="0" xr:uid="{00000000-0006-0000-0200-000006000000}">
      <text>
        <r>
          <rPr>
            <sz val="10"/>
            <color rgb="FF000000"/>
            <rFont val="Arial"/>
            <family val="2"/>
          </rPr>
          <t xml:space="preserve">Customer Charge:
Enter any monthly maintenance fees charged here
</t>
        </r>
      </text>
    </comment>
    <comment ref="D12" authorId="0" shapeId="0" xr:uid="{00000000-0006-0000-0200-000007000000}">
      <text>
        <r>
          <rPr>
            <sz val="10"/>
            <color rgb="FF000000"/>
            <rFont val="Arial"/>
            <family val="2"/>
          </rPr>
          <t>Hours of Operation:
Enter the number of hours per day the display is used here</t>
        </r>
      </text>
    </comment>
    <comment ref="I12" authorId="0" shapeId="0" xr:uid="{00000000-0006-0000-0200-000008000000}">
      <text>
        <r>
          <rPr>
            <sz val="10"/>
            <color rgb="FF000000"/>
            <rFont val="Arial"/>
            <family val="2"/>
          </rPr>
          <t xml:space="preserve">On-Peak Demand Charge:
Enter the additional premium charged (if any) per kw/hr during summer months
</t>
        </r>
      </text>
    </comment>
    <comment ref="D13" authorId="0" shapeId="0" xr:uid="{00000000-0006-0000-0200-000009000000}">
      <text>
        <r>
          <rPr>
            <sz val="10"/>
            <color rgb="FF000000"/>
            <rFont val="Arial"/>
            <family val="2"/>
          </rPr>
          <t xml:space="preserve">Dimming Hours:
Enter the number of hours per day the display is dimmed here
</t>
        </r>
      </text>
    </comment>
    <comment ref="I13" authorId="0" shapeId="0" xr:uid="{00000000-0006-0000-0200-00000A000000}">
      <text>
        <r>
          <rPr>
            <sz val="10"/>
            <color rgb="FF000000"/>
            <rFont val="Arial"/>
            <family val="2"/>
          </rPr>
          <t xml:space="preserve">On-Peak Demand Charge:
Enter the additional premium charged (if any) per kw/hr during winter months
</t>
        </r>
      </text>
    </comment>
    <comment ref="I14" authorId="0" shapeId="0" xr:uid="{00000000-0006-0000-0200-00000B000000}">
      <text>
        <r>
          <rPr>
            <sz val="10"/>
            <color rgb="FF000000"/>
            <rFont val="Arial"/>
            <family val="2"/>
          </rPr>
          <t xml:space="preserve">Energy Charge:
Enter the cost per kilowatt hour here
</t>
        </r>
      </text>
    </comment>
    <comment ref="D15" authorId="0" shapeId="0" xr:uid="{00000000-0006-0000-0200-00000C000000}">
      <text>
        <r>
          <rPr>
            <sz val="10"/>
            <color rgb="FF000000"/>
            <rFont val="Arial"/>
            <family val="2"/>
          </rPr>
          <t xml:space="preserve">Dimming Factor:
Enter the brightness percentage the display operates at while dimmed here
</t>
        </r>
      </text>
    </comment>
  </commentList>
</comments>
</file>

<file path=xl/sharedStrings.xml><?xml version="1.0" encoding="utf-8"?>
<sst xmlns="http://schemas.openxmlformats.org/spreadsheetml/2006/main" count="170" uniqueCount="120">
  <si>
    <t>Power Cost Estimate</t>
  </si>
  <si>
    <t>Proposed LED Equipment</t>
  </si>
  <si>
    <t>LED Display Advertising Value Analysis</t>
  </si>
  <si>
    <t>ADVERTISING EXPOSURE (TOTAL)</t>
  </si>
  <si>
    <t>Equipment Type:</t>
  </si>
  <si>
    <t>Vehicular</t>
  </si>
  <si>
    <t>Infinity 20mm RGB</t>
  </si>
  <si>
    <t xml:space="preserve">Traffic Count Per Day </t>
  </si>
  <si>
    <t>Matrix Size (h x w)/ # Faces:</t>
  </si>
  <si>
    <t>x</t>
  </si>
  <si>
    <t>Avg. Occupants</t>
  </si>
  <si>
    <t>Pixel Wattage:</t>
  </si>
  <si>
    <t>=</t>
  </si>
  <si>
    <t>Impressions Per Month</t>
  </si>
  <si>
    <t>Additional Audience / Pedestrian</t>
  </si>
  <si>
    <t>Plus</t>
  </si>
  <si>
    <t>Lamp Power Consumption:</t>
  </si>
  <si>
    <t>Events Per Year</t>
  </si>
  <si>
    <t>Avg. Attendance</t>
  </si>
  <si>
    <t>/ 12</t>
  </si>
  <si>
    <t>Energy Calculations</t>
  </si>
  <si>
    <t>Maximum Power Usage (kW):</t>
  </si>
  <si>
    <t>Customer Charge:</t>
  </si>
  <si>
    <t>Total Impressions Per Month</t>
  </si>
  <si>
    <t>Daily Hours of Operation:</t>
  </si>
  <si>
    <t>RATES</t>
  </si>
  <si>
    <t>On-Peak Demand Charge:</t>
  </si>
  <si>
    <t>per kW (June - September)</t>
  </si>
  <si>
    <t>Daily Hours of Dimming:</t>
  </si>
  <si>
    <t>Ad Duration (Seconds)</t>
  </si>
  <si>
    <t>per kW (October - May)</t>
  </si>
  <si>
    <t>Duty Factor:</t>
  </si>
  <si>
    <t>Energy Charge:</t>
  </si>
  <si>
    <t>per kWh</t>
  </si>
  <si>
    <t>Dimming Factor:</t>
  </si>
  <si>
    <t>Monthly Spots Per Advertiser</t>
  </si>
  <si>
    <t>Usage Calculations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</si>
  <si>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</si>
  <si>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</si>
  <si>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</si>
  <si>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</si>
  <si>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</si>
  <si>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</si>
  <si>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</si>
  <si>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</si>
  <si>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</si>
  <si>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</si>
  <si>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</si>
  <si>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</si>
  <si>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Rating (kW):</t>
  </si>
  <si>
    <t>Cost Per Spot</t>
  </si>
  <si>
    <t>Montly Ad Rate</t>
  </si>
  <si>
    <t>Additional Creative Updates (Optional)</t>
  </si>
  <si>
    <t>Updates Per Month</t>
  </si>
  <si>
    <t>Creative Update</t>
  </si>
  <si>
    <t>Hours of Operation:</t>
  </si>
  <si>
    <t>Monthly Creative Update Fee</t>
  </si>
  <si>
    <t>Fee (Per Ad)</t>
  </si>
  <si>
    <t xml:space="preserve">GRAND TOTAL </t>
  </si>
  <si>
    <t>VALUE COMPARISON</t>
  </si>
  <si>
    <t xml:space="preserve">Monthly CPM (Cost Per 1,000 Impressions) </t>
  </si>
  <si>
    <t>Billing Days per Month:</t>
  </si>
  <si>
    <t>Billing Demand (kW):</t>
  </si>
  <si>
    <r>
      <t xml:space="preserve">National </t>
    </r>
    <r>
      <rPr>
        <b/>
        <sz val="11"/>
        <color rgb="FF000000"/>
        <rFont val="Calibri"/>
        <family val="2"/>
      </rPr>
      <t>Average CPM Figures</t>
    </r>
    <r>
      <rPr>
        <b/>
        <sz val="11"/>
        <rFont val="Calibri"/>
        <family val="2"/>
      </rPr>
      <t xml:space="preserve"> </t>
    </r>
  </si>
  <si>
    <t>Monthly kWh Usage:</t>
  </si>
  <si>
    <r>
      <t xml:space="preserve">Adults 18+  </t>
    </r>
    <r>
      <rPr>
        <sz val="11"/>
        <rFont val="Calibri"/>
        <family val="2"/>
      </rPr>
      <t xml:space="preserve"> </t>
    </r>
  </si>
  <si>
    <t>Monthly Impressions Per Advertiser</t>
  </si>
  <si>
    <r>
      <t xml:space="preserve"> </t>
    </r>
    <r>
      <rPr>
        <b/>
        <sz val="11"/>
        <color rgb="FF000000"/>
        <rFont val="Calibri"/>
        <family val="2"/>
      </rPr>
      <t xml:space="preserve">Outdoor </t>
    </r>
    <r>
      <rPr>
        <sz val="11"/>
        <rFont val="Calibri"/>
        <family val="2"/>
      </rPr>
      <t xml:space="preserve"> </t>
    </r>
  </si>
  <si>
    <t>Estimated Billing</t>
  </si>
  <si>
    <r>
      <t xml:space="preserve"> </t>
    </r>
    <r>
      <rPr>
        <sz val="11"/>
        <color rgb="FF000000"/>
        <rFont val="Calibri"/>
        <family val="2"/>
      </rPr>
      <t xml:space="preserve">30-sheet posters </t>
    </r>
  </si>
  <si>
    <r>
      <t xml:space="preserve"> </t>
    </r>
    <r>
      <rPr>
        <sz val="11"/>
        <color rgb="FF000000"/>
        <rFont val="Calibri"/>
        <family val="2"/>
      </rPr>
      <t xml:space="preserve">Rotary Bulletins </t>
    </r>
    <r>
      <rPr>
        <sz val="11"/>
        <rFont val="Calibri"/>
        <family val="2"/>
      </rPr>
      <t xml:space="preserve"> </t>
    </r>
  </si>
  <si>
    <t>Demand Charge ($/kW):</t>
  </si>
  <si>
    <r>
      <t xml:space="preserve"> </t>
    </r>
    <r>
      <rPr>
        <b/>
        <sz val="11"/>
        <color rgb="FF000000"/>
        <rFont val="Calibri"/>
        <family val="2"/>
      </rPr>
      <t xml:space="preserve">Radio </t>
    </r>
    <r>
      <rPr>
        <sz val="11"/>
        <rFont val="Calibri"/>
        <family val="2"/>
      </rPr>
      <t xml:space="preserve"> </t>
    </r>
  </si>
  <si>
    <t xml:space="preserve"> </t>
  </si>
  <si>
    <t>PREPARED FOR:</t>
  </si>
  <si>
    <r>
      <t xml:space="preserve"> </t>
    </r>
    <r>
      <rPr>
        <sz val="11"/>
        <color rgb="FF000000"/>
        <rFont val="Calibri"/>
        <family val="2"/>
      </rPr>
      <t xml:space="preserve">:30 Network 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</si>
  <si>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rgb="FF000000"/>
        <rFont val="Calibri"/>
        <family val="2"/>
      </rPr>
      <t xml:space="preserve">:30 Spot </t>
    </r>
    <r>
      <rPr>
        <sz val="11"/>
        <rFont val="Calibri"/>
        <family val="2"/>
      </rPr>
      <t xml:space="preserve"> </t>
    </r>
  </si>
  <si>
    <t>Energy Charge ($/kWh):</t>
  </si>
  <si>
    <t>Contact</t>
  </si>
  <si>
    <t>Advertiser Name</t>
  </si>
  <si>
    <t>Estimated Yearly Power Cost (before taxes):</t>
  </si>
  <si>
    <r>
      <t xml:space="preserve"> </t>
    </r>
    <r>
      <rPr>
        <b/>
        <sz val="11"/>
        <color rgb="FF000000"/>
        <rFont val="Calibri"/>
        <family val="2"/>
      </rPr>
      <t xml:space="preserve">Magazines </t>
    </r>
    <r>
      <rPr>
        <sz val="11"/>
        <rFont val="Calibri"/>
        <family val="2"/>
      </rPr>
      <t xml:space="preserve"> </t>
    </r>
  </si>
  <si>
    <t>Address</t>
  </si>
  <si>
    <r>
      <t xml:space="preserve"> </t>
    </r>
    <r>
      <rPr>
        <sz val="11"/>
        <color rgb="FF000000"/>
        <rFont val="Calibri"/>
        <family val="2"/>
      </rPr>
      <t xml:space="preserve">4-color page </t>
    </r>
    <r>
      <rPr>
        <sz val="11"/>
        <rFont val="Calibri"/>
        <family val="2"/>
      </rPr>
      <t xml:space="preserve"> </t>
    </r>
  </si>
  <si>
    <t>City, State, Zip</t>
  </si>
  <si>
    <r>
      <t xml:space="preserve"> </t>
    </r>
    <r>
      <rPr>
        <b/>
        <sz val="11"/>
        <color rgb="FF000000"/>
        <rFont val="Calibri"/>
        <family val="2"/>
      </rPr>
      <t xml:space="preserve">Television 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</si>
  <si>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rgb="FF000000"/>
        <rFont val="Calibri"/>
        <family val="2"/>
      </rPr>
      <t>:30 Spot TV Primetime</t>
    </r>
  </si>
  <si>
    <r>
      <t xml:space="preserve"> </t>
    </r>
    <r>
      <rPr>
        <sz val="11"/>
        <color rgb="FF000000"/>
        <rFont val="Calibri"/>
        <family val="2"/>
      </rPr>
      <t>:30 Spot TV (Excluding Primetime)</t>
    </r>
  </si>
  <si>
    <t>Project:</t>
  </si>
  <si>
    <t>Project Name</t>
  </si>
  <si>
    <r>
      <t xml:space="preserve"> </t>
    </r>
    <r>
      <rPr>
        <sz val="11"/>
        <color rgb="FF000000"/>
        <rFont val="Calibri"/>
        <family val="2"/>
      </rPr>
      <t>:30 Network TV</t>
    </r>
  </si>
  <si>
    <t>Project Location</t>
  </si>
  <si>
    <r>
      <t xml:space="preserve"> </t>
    </r>
    <r>
      <rPr>
        <sz val="11"/>
        <color rgb="FF000000"/>
        <rFont val="Calibri"/>
        <family val="2"/>
      </rPr>
      <t>:30 Network TV Primetime</t>
    </r>
  </si>
  <si>
    <t>Display Model</t>
  </si>
  <si>
    <r>
      <t xml:space="preserve"> </t>
    </r>
    <r>
      <rPr>
        <b/>
        <sz val="11"/>
        <color rgb="FF000000"/>
        <rFont val="Calibri"/>
        <family val="2"/>
      </rPr>
      <t xml:space="preserve">Newspapers 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</si>
  <si>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rgb="FF000000"/>
        <rFont val="Calibri"/>
        <family val="2"/>
      </rPr>
      <t xml:space="preserve">1/3 page black&amp; white </t>
    </r>
    <r>
      <rPr>
        <sz val="11"/>
        <rFont val="Calibri"/>
        <family val="2"/>
      </rPr>
      <t xml:space="preserve"> </t>
    </r>
  </si>
  <si>
    <r>
      <t xml:space="preserve"> </t>
    </r>
    <r>
      <rPr>
        <sz val="8"/>
        <color rgb="FF000000"/>
        <rFont val="Calibri"/>
        <family val="2"/>
      </rPr>
      <t>Source: Peter J. Solomon Company, March 2016</t>
    </r>
  </si>
  <si>
    <t xml:space="preserve">INSTRUCTIONS:  Enter data on this page to create "LED Display Advertising Value Analysis" on next page for printing and distribution to advertisers.  </t>
  </si>
  <si>
    <t>CPM CALCULATOR</t>
  </si>
  <si>
    <t>Pedestrian / Audience</t>
  </si>
  <si>
    <t>Display Cost</t>
  </si>
  <si>
    <t>Amortization Period</t>
  </si>
  <si>
    <t>(Months)</t>
  </si>
  <si>
    <t>ADDITIONAL CREATIVE UPDATES (OPTIONAL)</t>
  </si>
  <si>
    <t>Monthly Creative Update</t>
  </si>
  <si>
    <t>Fee Per Advertiser</t>
  </si>
  <si>
    <t>Ad Spots Per Month</t>
  </si>
  <si>
    <t>Less Monthly Capital Cost of Sign</t>
  </si>
  <si>
    <t>AD SPOT CALCULATOR</t>
  </si>
  <si>
    <t>REVENUE CALCULATOR</t>
  </si>
  <si>
    <t>Net Monthly Ad Revenue</t>
  </si>
  <si>
    <t>Gross Monthly Ad Revenue</t>
  </si>
  <si>
    <t>Number of Ad Spots</t>
  </si>
  <si>
    <r>
      <t xml:space="preserve">Display Owner Ad Rate Calculator </t>
    </r>
    <r>
      <rPr>
        <sz val="16"/>
        <rFont val="Calibri"/>
        <family val="2"/>
      </rPr>
      <t>(Print output from "Ad Value Analysis" Page)</t>
    </r>
  </si>
  <si>
    <t>Investment</t>
  </si>
  <si>
    <t>Return</t>
  </si>
  <si>
    <t>Less Property Owner's Share</t>
  </si>
  <si>
    <t>6 YEAR ROI</t>
  </si>
  <si>
    <t>(Includes Avg. Finance Fee)</t>
  </si>
  <si>
    <t>x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</si>
</sst>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.0000"/>
    <numFmt numFmtId="167" formatCode="&quot;$&quot;#,##0.000"/>
    <numFmt numFmtId="168" formatCode="_([$$-409]* #,##0.00_);_([$$-409]* \(#,##0.00\);_([$$-409]* &quot;-&quot;??_);_(@_)"/>
  </numFmts>
  <fonts count="41" x14ac:knownFonts="1">
    <font>
      <sz val="10"/>
      <color rgb="FF000000"/>
      <name val="Arial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b/>
      <sz val="20"/>
      <name val="Calibri"/>
      <family val="2"/>
    </font>
    <font>
      <b/>
      <sz val="14"/>
      <color rgb="FF0000FF"/>
      <name val="Calibri"/>
      <family val="2"/>
    </font>
    <font>
      <b/>
      <i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FF"/>
      <name val="Calibri"/>
      <family val="2"/>
    </font>
    <font>
      <b/>
      <sz val="12"/>
      <color rgb="FF0000FF"/>
      <name val="Calibri"/>
      <family val="2"/>
    </font>
    <font>
      <b/>
      <sz val="1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i/>
      <sz val="10"/>
      <name val="Calibri"/>
      <family val="2"/>
    </font>
    <font>
      <b/>
      <sz val="10"/>
      <color rgb="FF0000FF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6"/>
      <name val="Calibri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4"/>
      <color rgb="FF0000FF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color rgb="FF0000FF"/>
      <name val="Calibri"/>
      <family val="2"/>
    </font>
    <font>
      <sz val="11"/>
      <color theme="0"/>
      <name val="Calibri"/>
      <family val="2"/>
    </font>
    <font>
      <b/>
      <sz val="11"/>
      <color rgb="FF6600FF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99CCFF"/>
      </patternFill>
    </fill>
    <fill>
      <patternFill patternType="solid">
        <fgColor theme="0"/>
        <bgColor rgb="FF99CCFF"/>
      </patternFill>
    </fill>
    <fill>
      <patternFill patternType="solid">
        <fgColor rgb="FFE4ECF4"/>
        <bgColor indexed="64"/>
      </patternFill>
    </fill>
    <fill>
      <patternFill patternType="gray125">
        <fgColor rgb="FFE4ECF4"/>
        <bgColor theme="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5" fillId="0" borderId="0" xfId="0" applyFont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65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166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0" fillId="3" borderId="0" xfId="0" applyFill="1"/>
    <xf numFmtId="0" fontId="0" fillId="4" borderId="0" xfId="0" applyFill="1"/>
    <xf numFmtId="0" fontId="9" fillId="5" borderId="9" xfId="0" applyFont="1" applyFill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/>
    </xf>
    <xf numFmtId="164" fontId="29" fillId="4" borderId="0" xfId="1" applyNumberFormat="1" applyFont="1" applyFill="1" applyAlignment="1"/>
    <xf numFmtId="0" fontId="0" fillId="4" borderId="9" xfId="0" applyFill="1" applyBorder="1"/>
    <xf numFmtId="164" fontId="29" fillId="4" borderId="0" xfId="1" applyNumberFormat="1" applyFont="1" applyFill="1" applyAlignment="1">
      <alignment horizontal="center"/>
    </xf>
    <xf numFmtId="0" fontId="3" fillId="5" borderId="1" xfId="0" applyFont="1" applyFill="1" applyBorder="1"/>
    <xf numFmtId="0" fontId="4" fillId="5" borderId="1" xfId="0" applyFont="1" applyFill="1" applyBorder="1"/>
    <xf numFmtId="0" fontId="8" fillId="5" borderId="1" xfId="0" applyFont="1" applyFill="1" applyBorder="1"/>
    <xf numFmtId="164" fontId="9" fillId="5" borderId="1" xfId="0" applyNumberFormat="1" applyFont="1" applyFill="1" applyBorder="1" applyAlignment="1">
      <alignment horizontal="center"/>
    </xf>
    <xf numFmtId="164" fontId="9" fillId="5" borderId="9" xfId="0" applyNumberFormat="1" applyFont="1" applyFill="1" applyBorder="1" applyAlignment="1">
      <alignment horizontal="center"/>
    </xf>
    <xf numFmtId="0" fontId="13" fillId="5" borderId="1" xfId="0" applyFont="1" applyFill="1" applyBorder="1"/>
    <xf numFmtId="0" fontId="9" fillId="5" borderId="6" xfId="0" applyFont="1" applyFill="1" applyBorder="1"/>
    <xf numFmtId="0" fontId="12" fillId="5" borderId="1" xfId="0" applyFont="1" applyFill="1" applyBorder="1" applyAlignment="1">
      <alignment horizontal="center"/>
    </xf>
    <xf numFmtId="165" fontId="9" fillId="5" borderId="1" xfId="0" applyNumberFormat="1" applyFont="1" applyFill="1" applyBorder="1"/>
    <xf numFmtId="0" fontId="4" fillId="5" borderId="6" xfId="0" applyFont="1" applyFill="1" applyBorder="1"/>
    <xf numFmtId="0" fontId="18" fillId="5" borderId="1" xfId="0" applyFont="1" applyFill="1" applyBorder="1"/>
    <xf numFmtId="165" fontId="16" fillId="5" borderId="6" xfId="0" applyNumberFormat="1" applyFont="1" applyFill="1" applyBorder="1"/>
    <xf numFmtId="0" fontId="7" fillId="5" borderId="1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8" fillId="5" borderId="1" xfId="0" applyFont="1" applyFill="1" applyBorder="1" applyAlignment="1">
      <alignment vertical="center"/>
    </xf>
    <xf numFmtId="0" fontId="3" fillId="6" borderId="1" xfId="0" applyFont="1" applyFill="1" applyBorder="1"/>
    <xf numFmtId="0" fontId="4" fillId="6" borderId="1" xfId="0" applyFont="1" applyFill="1" applyBorder="1"/>
    <xf numFmtId="0" fontId="6" fillId="5" borderId="1" xfId="0" applyFont="1" applyFill="1" applyBorder="1"/>
    <xf numFmtId="164" fontId="9" fillId="5" borderId="10" xfId="0" applyNumberFormat="1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164" fontId="33" fillId="5" borderId="13" xfId="0" applyNumberFormat="1" applyFont="1" applyFill="1" applyBorder="1"/>
    <xf numFmtId="0" fontId="14" fillId="5" borderId="1" xfId="0" applyFont="1" applyFill="1" applyBorder="1"/>
    <xf numFmtId="0" fontId="14" fillId="5" borderId="1" xfId="0" applyFont="1" applyFill="1" applyBorder="1" applyAlignment="1">
      <alignment horizontal="center"/>
    </xf>
    <xf numFmtId="165" fontId="15" fillId="5" borderId="1" xfId="0" applyNumberFormat="1" applyFont="1" applyFill="1" applyBorder="1"/>
    <xf numFmtId="0" fontId="15" fillId="5" borderId="1" xfId="0" applyFont="1" applyFill="1" applyBorder="1"/>
    <xf numFmtId="0" fontId="9" fillId="5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left"/>
    </xf>
    <xf numFmtId="165" fontId="14" fillId="5" borderId="1" xfId="0" applyNumberFormat="1" applyFont="1" applyFill="1" applyBorder="1"/>
    <xf numFmtId="167" fontId="9" fillId="5" borderId="10" xfId="0" applyNumberFormat="1" applyFont="1" applyFill="1" applyBorder="1" applyAlignment="1">
      <alignment horizontal="center"/>
    </xf>
    <xf numFmtId="165" fontId="16" fillId="5" borderId="1" xfId="0" applyNumberFormat="1" applyFont="1" applyFill="1" applyBorder="1"/>
    <xf numFmtId="0" fontId="16" fillId="5" borderId="1" xfId="0" applyFont="1" applyFill="1" applyBorder="1"/>
    <xf numFmtId="165" fontId="9" fillId="5" borderId="10" xfId="0" applyNumberFormat="1" applyFont="1" applyFill="1" applyBorder="1" applyAlignment="1">
      <alignment horizontal="center"/>
    </xf>
    <xf numFmtId="0" fontId="9" fillId="5" borderId="16" xfId="0" applyFont="1" applyFill="1" applyBorder="1"/>
    <xf numFmtId="0" fontId="9" fillId="5" borderId="18" xfId="0" applyFont="1" applyFill="1" applyBorder="1"/>
    <xf numFmtId="164" fontId="16" fillId="5" borderId="6" xfId="0" applyNumberFormat="1" applyFont="1" applyFill="1" applyBorder="1"/>
    <xf numFmtId="0" fontId="9" fillId="5" borderId="20" xfId="0" applyFont="1" applyFill="1" applyBorder="1"/>
    <xf numFmtId="0" fontId="9" fillId="5" borderId="14" xfId="0" applyFont="1" applyFill="1" applyBorder="1" applyAlignment="1">
      <alignment horizontal="left" indent="1"/>
    </xf>
    <xf numFmtId="0" fontId="9" fillId="5" borderId="15" xfId="0" applyFont="1" applyFill="1" applyBorder="1" applyAlignment="1">
      <alignment horizontal="left" indent="1"/>
    </xf>
    <xf numFmtId="0" fontId="13" fillId="5" borderId="21" xfId="0" applyFont="1" applyFill="1" applyBorder="1" applyAlignment="1">
      <alignment horizontal="left" indent="1"/>
    </xf>
    <xf numFmtId="0" fontId="9" fillId="5" borderId="13" xfId="0" applyFont="1" applyFill="1" applyBorder="1" applyAlignment="1">
      <alignment horizontal="left" indent="1"/>
    </xf>
    <xf numFmtId="0" fontId="9" fillId="5" borderId="19" xfId="0" applyFont="1" applyFill="1" applyBorder="1" applyAlignment="1">
      <alignment horizontal="left" indent="1"/>
    </xf>
    <xf numFmtId="0" fontId="9" fillId="5" borderId="1" xfId="0" applyFont="1" applyFill="1" applyBorder="1" applyAlignment="1">
      <alignment horizontal="left" indent="1"/>
    </xf>
    <xf numFmtId="0" fontId="8" fillId="5" borderId="19" xfId="0" applyFont="1" applyFill="1" applyBorder="1" applyAlignment="1">
      <alignment horizontal="left" indent="1"/>
    </xf>
    <xf numFmtId="0" fontId="9" fillId="5" borderId="17" xfId="0" applyFont="1" applyFill="1" applyBorder="1" applyAlignment="1">
      <alignment horizontal="left" indent="1"/>
    </xf>
    <xf numFmtId="0" fontId="9" fillId="5" borderId="6" xfId="0" applyFont="1" applyFill="1" applyBorder="1" applyAlignment="1">
      <alignment horizontal="left" indent="1"/>
    </xf>
    <xf numFmtId="0" fontId="20" fillId="5" borderId="1" xfId="0" applyFont="1" applyFill="1" applyBorder="1"/>
    <xf numFmtId="0" fontId="3" fillId="7" borderId="1" xfId="0" applyFont="1" applyFill="1" applyBorder="1"/>
    <xf numFmtId="0" fontId="4" fillId="7" borderId="1" xfId="0" applyFont="1" applyFill="1" applyBorder="1"/>
    <xf numFmtId="0" fontId="4" fillId="5" borderId="9" xfId="0" applyFont="1" applyFill="1" applyBorder="1"/>
    <xf numFmtId="165" fontId="9" fillId="5" borderId="9" xfId="0" applyNumberFormat="1" applyFont="1" applyFill="1" applyBorder="1"/>
    <xf numFmtId="0" fontId="9" fillId="4" borderId="9" xfId="0" applyFont="1" applyFill="1" applyBorder="1" applyAlignment="1">
      <alignment horizontal="center"/>
    </xf>
    <xf numFmtId="0" fontId="9" fillId="4" borderId="9" xfId="0" applyFont="1" applyFill="1" applyBorder="1"/>
    <xf numFmtId="0" fontId="3" fillId="4" borderId="1" xfId="0" applyFont="1" applyFill="1" applyBorder="1"/>
    <xf numFmtId="0" fontId="34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7" fillId="4" borderId="1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0" fontId="3" fillId="4" borderId="9" xfId="0" applyFont="1" applyFill="1" applyBorder="1"/>
    <xf numFmtId="164" fontId="9" fillId="4" borderId="9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164" fontId="16" fillId="4" borderId="27" xfId="0" applyNumberFormat="1" applyFont="1" applyFill="1" applyBorder="1"/>
    <xf numFmtId="0" fontId="13" fillId="4" borderId="1" xfId="0" applyFont="1" applyFill="1" applyBorder="1"/>
    <xf numFmtId="164" fontId="16" fillId="4" borderId="9" xfId="0" applyNumberFormat="1" applyFont="1" applyFill="1" applyBorder="1"/>
    <xf numFmtId="0" fontId="13" fillId="4" borderId="9" xfId="0" applyFont="1" applyFill="1" applyBorder="1"/>
    <xf numFmtId="0" fontId="9" fillId="4" borderId="6" xfId="0" applyFont="1" applyFill="1" applyBorder="1"/>
    <xf numFmtId="0" fontId="28" fillId="4" borderId="1" xfId="0" applyFont="1" applyFill="1" applyBorder="1" applyAlignment="1">
      <alignment vertical="center"/>
    </xf>
    <xf numFmtId="0" fontId="27" fillId="4" borderId="1" xfId="0" applyFont="1" applyFill="1" applyBorder="1" applyAlignment="1">
      <alignment horizontal="left"/>
    </xf>
    <xf numFmtId="0" fontId="27" fillId="4" borderId="1" xfId="0" applyFont="1" applyFill="1" applyBorder="1"/>
    <xf numFmtId="44" fontId="19" fillId="4" borderId="1" xfId="0" applyNumberFormat="1" applyFont="1" applyFill="1" applyBorder="1"/>
    <xf numFmtId="0" fontId="27" fillId="4" borderId="9" xfId="0" applyFont="1" applyFill="1" applyBorder="1" applyAlignment="1">
      <alignment horizontal="right"/>
    </xf>
    <xf numFmtId="0" fontId="27" fillId="4" borderId="9" xfId="0" applyFont="1" applyFill="1" applyBorder="1"/>
    <xf numFmtId="167" fontId="9" fillId="4" borderId="9" xfId="0" applyNumberFormat="1" applyFont="1" applyFill="1" applyBorder="1" applyAlignment="1">
      <alignment horizontal="center"/>
    </xf>
    <xf numFmtId="44" fontId="19" fillId="4" borderId="9" xfId="0" applyNumberFormat="1" applyFont="1" applyFill="1" applyBorder="1"/>
    <xf numFmtId="168" fontId="19" fillId="4" borderId="1" xfId="0" applyNumberFormat="1" applyFont="1" applyFill="1" applyBorder="1"/>
    <xf numFmtId="165" fontId="9" fillId="4" borderId="9" xfId="0" applyNumberFormat="1" applyFont="1" applyFill="1" applyBorder="1" applyAlignment="1">
      <alignment horizontal="center"/>
    </xf>
    <xf numFmtId="168" fontId="19" fillId="4" borderId="9" xfId="0" applyNumberFormat="1" applyFont="1" applyFill="1" applyBorder="1"/>
    <xf numFmtId="165" fontId="9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right"/>
    </xf>
    <xf numFmtId="0" fontId="27" fillId="4" borderId="1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165" fontId="9" fillId="4" borderId="9" xfId="0" applyNumberFormat="1" applyFont="1" applyFill="1" applyBorder="1"/>
    <xf numFmtId="44" fontId="16" fillId="4" borderId="9" xfId="0" applyNumberFormat="1" applyFont="1" applyFill="1" applyBorder="1"/>
    <xf numFmtId="0" fontId="30" fillId="4" borderId="9" xfId="0" applyFont="1" applyFill="1" applyBorder="1"/>
    <xf numFmtId="0" fontId="27" fillId="4" borderId="9" xfId="0" applyFont="1" applyFill="1" applyBorder="1" applyAlignment="1">
      <alignment horizontal="center"/>
    </xf>
    <xf numFmtId="168" fontId="33" fillId="4" borderId="27" xfId="0" applyNumberFormat="1" applyFont="1" applyFill="1" applyBorder="1"/>
    <xf numFmtId="168" fontId="33" fillId="4" borderId="9" xfId="0" applyNumberFormat="1" applyFont="1" applyFill="1" applyBorder="1"/>
    <xf numFmtId="0" fontId="4" fillId="4" borderId="6" xfId="0" applyFont="1" applyFill="1" applyBorder="1"/>
    <xf numFmtId="0" fontId="28" fillId="4" borderId="1" xfId="0" applyFont="1" applyFill="1" applyBorder="1"/>
    <xf numFmtId="0" fontId="21" fillId="4" borderId="1" xfId="0" applyFont="1" applyFill="1" applyBorder="1" applyAlignment="1">
      <alignment horizontal="center"/>
    </xf>
    <xf numFmtId="165" fontId="4" fillId="4" borderId="1" xfId="0" applyNumberFormat="1" applyFont="1" applyFill="1" applyBorder="1"/>
    <xf numFmtId="0" fontId="4" fillId="4" borderId="1" xfId="0" applyFont="1" applyFill="1" applyBorder="1" applyAlignment="1">
      <alignment horizontal="center"/>
    </xf>
    <xf numFmtId="165" fontId="22" fillId="4" borderId="1" xfId="0" applyNumberFormat="1" applyFont="1" applyFill="1" applyBorder="1"/>
    <xf numFmtId="0" fontId="18" fillId="4" borderId="1" xfId="0" applyFont="1" applyFill="1" applyBorder="1"/>
    <xf numFmtId="164" fontId="32" fillId="4" borderId="1" xfId="1" applyNumberFormat="1" applyFont="1" applyFill="1" applyBorder="1" applyAlignment="1">
      <alignment horizontal="center"/>
    </xf>
    <xf numFmtId="164" fontId="31" fillId="4" borderId="27" xfId="1" applyNumberFormat="1" applyFont="1" applyFill="1" applyBorder="1"/>
    <xf numFmtId="0" fontId="17" fillId="4" borderId="1" xfId="0" applyFont="1" applyFill="1" applyBorder="1"/>
    <xf numFmtId="165" fontId="16" fillId="4" borderId="6" xfId="0" applyNumberFormat="1" applyFont="1" applyFill="1" applyBorder="1"/>
    <xf numFmtId="0" fontId="35" fillId="4" borderId="9" xfId="0" applyFont="1" applyFill="1" applyBorder="1"/>
    <xf numFmtId="0" fontId="40" fillId="4" borderId="9" xfId="0" applyFont="1" applyFill="1" applyBorder="1"/>
    <xf numFmtId="44" fontId="36" fillId="4" borderId="9" xfId="0" applyNumberFormat="1" applyFont="1" applyFill="1" applyBorder="1"/>
    <xf numFmtId="0" fontId="37" fillId="4" borderId="9" xfId="0" applyFont="1" applyFill="1" applyBorder="1"/>
    <xf numFmtId="0" fontId="38" fillId="4" borderId="9" xfId="0" applyFont="1" applyFill="1" applyBorder="1" applyAlignment="1">
      <alignment horizontal="left" indent="1"/>
    </xf>
    <xf numFmtId="0" fontId="39" fillId="4" borderId="9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3" fillId="3" borderId="9" xfId="0" applyFont="1" applyFill="1" applyBorder="1"/>
    <xf numFmtId="164" fontId="9" fillId="0" borderId="26" xfId="0" applyNumberFormat="1" applyFont="1" applyBorder="1" applyAlignment="1">
      <alignment horizontal="center"/>
    </xf>
    <xf numFmtId="164" fontId="9" fillId="8" borderId="35" xfId="0" applyNumberFormat="1" applyFont="1" applyFill="1" applyBorder="1" applyAlignment="1" applyProtection="1">
      <alignment horizontal="center"/>
      <protection locked="0"/>
    </xf>
    <xf numFmtId="167" fontId="9" fillId="8" borderId="35" xfId="0" applyNumberFormat="1" applyFont="1" applyFill="1" applyBorder="1" applyAlignment="1" applyProtection="1">
      <alignment horizontal="center"/>
      <protection locked="0"/>
    </xf>
    <xf numFmtId="165" fontId="9" fillId="8" borderId="35" xfId="0" applyNumberFormat="1" applyFont="1" applyFill="1" applyBorder="1" applyAlignment="1" applyProtection="1">
      <alignment horizontal="center"/>
      <protection locked="0"/>
    </xf>
    <xf numFmtId="0" fontId="9" fillId="8" borderId="35" xfId="0" applyFont="1" applyFill="1" applyBorder="1" applyAlignment="1" applyProtection="1">
      <alignment horizontal="center"/>
      <protection locked="0"/>
    </xf>
    <xf numFmtId="165" fontId="9" fillId="8" borderId="35" xfId="0" applyNumberFormat="1" applyFont="1" applyFill="1" applyBorder="1" applyProtection="1">
      <protection locked="0"/>
    </xf>
    <xf numFmtId="0" fontId="7" fillId="4" borderId="9" xfId="0" applyFont="1" applyFill="1" applyBorder="1"/>
    <xf numFmtId="168" fontId="19" fillId="8" borderId="35" xfId="0" applyNumberFormat="1" applyFont="1" applyFill="1" applyBorder="1" applyProtection="1">
      <protection locked="0"/>
    </xf>
    <xf numFmtId="0" fontId="13" fillId="9" borderId="28" xfId="0" applyFont="1" applyFill="1" applyBorder="1" applyAlignment="1">
      <alignment horizontal="left" vertical="center" indent="1"/>
    </xf>
    <xf numFmtId="0" fontId="9" fillId="9" borderId="29" xfId="0" applyFont="1" applyFill="1" applyBorder="1" applyAlignment="1">
      <alignment horizontal="left" indent="1"/>
    </xf>
    <xf numFmtId="0" fontId="9" fillId="9" borderId="30" xfId="0" applyFont="1" applyFill="1" applyBorder="1"/>
    <xf numFmtId="0" fontId="19" fillId="9" borderId="31" xfId="0" applyFont="1" applyFill="1" applyBorder="1" applyAlignment="1">
      <alignment horizontal="left" indent="1"/>
    </xf>
    <xf numFmtId="0" fontId="9" fillId="9" borderId="9" xfId="0" applyFont="1" applyFill="1" applyBorder="1" applyAlignment="1">
      <alignment horizontal="left" indent="1"/>
    </xf>
    <xf numFmtId="0" fontId="9" fillId="9" borderId="32" xfId="0" applyFont="1" applyFill="1" applyBorder="1"/>
    <xf numFmtId="0" fontId="9" fillId="9" borderId="31" xfId="0" applyFont="1" applyFill="1" applyBorder="1" applyAlignment="1">
      <alignment horizontal="left" indent="1"/>
    </xf>
    <xf numFmtId="0" fontId="30" fillId="9" borderId="9" xfId="0" applyFont="1" applyFill="1" applyBorder="1" applyAlignment="1">
      <alignment horizontal="left" indent="1"/>
    </xf>
    <xf numFmtId="8" fontId="9" fillId="9" borderId="9" xfId="0" applyNumberFormat="1" applyFont="1" applyFill="1" applyBorder="1" applyAlignment="1">
      <alignment horizontal="left" indent="1"/>
    </xf>
    <xf numFmtId="0" fontId="0" fillId="9" borderId="9" xfId="0" applyFill="1" applyBorder="1"/>
    <xf numFmtId="8" fontId="9" fillId="9" borderId="32" xfId="0" applyNumberFormat="1" applyFont="1" applyFill="1" applyBorder="1" applyAlignment="1">
      <alignment horizontal="right" indent="1"/>
    </xf>
    <xf numFmtId="0" fontId="9" fillId="9" borderId="32" xfId="0" applyFont="1" applyFill="1" applyBorder="1" applyAlignment="1">
      <alignment horizontal="right" indent="1"/>
    </xf>
    <xf numFmtId="165" fontId="9" fillId="9" borderId="32" xfId="0" applyNumberFormat="1" applyFont="1" applyFill="1" applyBorder="1" applyAlignment="1">
      <alignment horizontal="right" indent="1"/>
    </xf>
    <xf numFmtId="0" fontId="20" fillId="9" borderId="33" xfId="0" applyFont="1" applyFill="1" applyBorder="1" applyAlignment="1">
      <alignment horizontal="left" indent="1"/>
    </xf>
    <xf numFmtId="0" fontId="4" fillId="9" borderId="27" xfId="0" applyFont="1" applyFill="1" applyBorder="1" applyAlignment="1">
      <alignment horizontal="left" indent="1"/>
    </xf>
    <xf numFmtId="0" fontId="4" fillId="9" borderId="34" xfId="0" applyFont="1" applyFill="1" applyBorder="1"/>
    <xf numFmtId="0" fontId="12" fillId="5" borderId="23" xfId="0" applyFont="1" applyFill="1" applyBorder="1" applyAlignment="1">
      <alignment horizontal="left" indent="1"/>
    </xf>
    <xf numFmtId="0" fontId="10" fillId="4" borderId="24" xfId="0" applyFont="1" applyFill="1" applyBorder="1" applyAlignment="1">
      <alignment horizontal="left" indent="1"/>
    </xf>
    <xf numFmtId="0" fontId="10" fillId="4" borderId="25" xfId="0" applyFont="1" applyFill="1" applyBorder="1" applyAlignment="1">
      <alignment horizontal="left" indent="1"/>
    </xf>
    <xf numFmtId="0" fontId="12" fillId="0" borderId="7" xfId="0" applyFont="1" applyBorder="1" applyAlignment="1" applyProtection="1">
      <alignment horizontal="left" indent="1"/>
      <protection locked="0"/>
    </xf>
    <xf numFmtId="0" fontId="10" fillId="0" borderId="8" xfId="0" applyFont="1" applyBorder="1" applyAlignment="1" applyProtection="1">
      <alignment horizontal="left" indent="1"/>
      <protection locked="0"/>
    </xf>
    <xf numFmtId="0" fontId="10" fillId="0" borderId="9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0" fontId="8" fillId="0" borderId="22" xfId="0" applyFont="1" applyBorder="1" applyAlignment="1" applyProtection="1">
      <alignment horizontal="left" indent="1"/>
      <protection locked="0"/>
    </xf>
    <xf numFmtId="0" fontId="12" fillId="5" borderId="22" xfId="0" applyFont="1" applyFill="1" applyBorder="1" applyAlignment="1">
      <alignment horizontal="left" indent="1"/>
    </xf>
    <xf numFmtId="0" fontId="10" fillId="4" borderId="8" xfId="0" applyFont="1" applyFill="1" applyBorder="1" applyAlignment="1">
      <alignment horizontal="left" indent="1"/>
    </xf>
    <xf numFmtId="0" fontId="10" fillId="4" borderId="9" xfId="0" applyFont="1" applyFill="1" applyBorder="1" applyAlignment="1">
      <alignment horizontal="left" indent="1"/>
    </xf>
    <xf numFmtId="0" fontId="2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E4ECF4"/>
      <color rgb="FF6600FF"/>
      <color rgb="FF9933FF"/>
      <color rgb="FF0066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0.24242454134181332"/>
          <c:y val="0.17048388419381211"/>
          <c:w val="0.4760106879472063"/>
          <c:h val="0.6615792520953902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F81BD"/>
              </a:solidFill>
            </c:spPr>
            <c:extLst>
              <c:ext xmlns:c16="http://schemas.microsoft.com/office/drawing/2014/chart" uri="{C3380CC4-5D6E-409C-BE32-E72D297353CC}">
                <c16:uniqueId val="{00000001-80E7-407C-9F12-7B7F4DC17FCA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</c:spPr>
            <c:extLst>
              <c:ext xmlns:c16="http://schemas.microsoft.com/office/drawing/2014/chart" uri="{C3380CC4-5D6E-409C-BE32-E72D297353CC}">
                <c16:uniqueId val="{00000003-80E7-407C-9F12-7B7F4DC17FCA}"/>
              </c:ext>
            </c:extLst>
          </c:dPt>
          <c:dLbls>
            <c:dLbl>
              <c:idx val="0"/>
              <c:layout>
                <c:manualLayout>
                  <c:x val="3.6997269280733845E-4"/>
                  <c:y val="-2.437089895013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E7-407C-9F12-7B7F4DC17FCA}"/>
                </c:ext>
              </c:extLst>
            </c:dLbl>
            <c:dLbl>
              <c:idx val="1"/>
              <c:layout>
                <c:manualLayout>
                  <c:x val="-0.14264031390015644"/>
                  <c:y val="-0.20401684164479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E7-407C-9F12-7B7F4DC17FC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'Rate+ Profit Calculator (Owner)'!$N$40:$N$41</c:f>
              <c:strCache>
                <c:ptCount val="2"/>
                <c:pt idx="0">
                  <c:v>Return</c:v>
                </c:pt>
                <c:pt idx="1">
                  <c:v>Investment</c:v>
                </c:pt>
              </c:strCache>
            </c:strRef>
          </c:cat>
          <c:val>
            <c:numRef>
              <c:f>'Rate+ Profit Calculator (Owner)'!$O$40:$O$41</c:f>
              <c:numCache>
                <c:formatCode>_("$"* #,##0.00_);_("$"* \(#,##0.00\);_("$"* "-"??_);_(@_)</c:formatCode>
                <c:ptCount val="2"/>
                <c:pt idx="0">
                  <c:v>1625702.4000000001</c:v>
                </c:pt>
                <c:pt idx="1">
                  <c:v>57721.591999999997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E7-407C-9F12-7B7F4DC17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</c:spPr>
    </c:plotArea>
    <c:legend>
      <c:legendPos val="r"/>
      <c:overlay val="0"/>
      <c:txPr>
        <a:bodyPr/>
        <a:lstStyle/>
        <a:p>
          <a:pPr lvl="0" rtl="0">
            <a:defRPr sz="900">
              <a:solidFill>
                <a:srgbClr val="000000"/>
              </a:solidFill>
              <a:latin typeface="Arial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</xdr:colOff>
      <xdr:row>40</xdr:row>
      <xdr:rowOff>114301</xdr:rowOff>
    </xdr:from>
    <xdr:ext cx="6214110" cy="36576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2D9395-646A-495E-BDC7-D03FB3132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678022</xdr:rowOff>
    </xdr:from>
    <xdr:to>
      <xdr:col>6</xdr:col>
      <xdr:colOff>554984</xdr:colOff>
      <xdr:row>0</xdr:row>
      <xdr:rowOff>1158398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76300" y="678022"/>
          <a:ext cx="3608699" cy="484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79"/>
  <sheetViews>
    <sheetView workbookViewId="0">
      <selection activeCell="E33" sqref="E33"/>
    </sheetView>
  </sheetViews>
  <sheetFormatPr defaultColWidth="14.42578125" defaultRowHeight="15" customHeight="1" x14ac:dyDescent="0.2"/>
  <cols>
    <col min="1" max="1" width="9.140625" style="25" customWidth="1"/>
    <col min="2" max="2" width="3.85546875" style="25" customWidth="1"/>
    <col min="3" max="4" width="10.7109375" style="25" customWidth="1"/>
    <col min="5" max="5" width="12.5703125" style="25" customWidth="1"/>
    <col min="6" max="10" width="10.7109375" style="25" customWidth="1"/>
    <col min="11" max="11" width="8.28515625" style="25" customWidth="1"/>
    <col min="12" max="12" width="13.140625" style="25" customWidth="1"/>
    <col min="13" max="14" width="10.7109375" style="25" customWidth="1"/>
    <col min="15" max="15" width="6.42578125" style="25" customWidth="1"/>
    <col min="16" max="16" width="4" style="25" customWidth="1"/>
    <col min="17" max="26" width="8.7109375" style="25" customWidth="1"/>
    <col min="27" max="16384" width="14.42578125" style="25"/>
  </cols>
  <sheetData>
    <row r="1" spans="1:26" ht="42.75" customHeight="1" x14ac:dyDescent="0.35">
      <c r="A1" s="141"/>
      <c r="B1" s="85"/>
      <c r="C1" s="86" t="s">
        <v>113</v>
      </c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5"/>
      <c r="Q1" s="141"/>
      <c r="R1" s="141"/>
      <c r="S1" s="141"/>
      <c r="T1" s="141"/>
      <c r="U1" s="141"/>
      <c r="V1" s="141"/>
      <c r="W1" s="141"/>
      <c r="X1" s="141"/>
      <c r="Y1" s="141"/>
      <c r="Z1" s="141"/>
    </row>
    <row r="2" spans="1:26" ht="26.25" customHeight="1" x14ac:dyDescent="0.2">
      <c r="A2" s="142"/>
      <c r="B2" s="88"/>
      <c r="C2" s="89" t="s">
        <v>97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8"/>
      <c r="Q2" s="142"/>
      <c r="R2" s="142"/>
      <c r="S2" s="142"/>
      <c r="T2" s="142"/>
      <c r="U2" s="142"/>
      <c r="V2" s="142"/>
      <c r="W2" s="142"/>
      <c r="X2" s="142"/>
      <c r="Y2" s="142"/>
      <c r="Z2" s="142"/>
    </row>
    <row r="3" spans="1:26" ht="18" customHeight="1" x14ac:dyDescent="0.3">
      <c r="A3" s="141"/>
      <c r="B3" s="85"/>
      <c r="C3" s="90" t="s">
        <v>98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5"/>
      <c r="Q3" s="141"/>
      <c r="R3" s="141"/>
      <c r="S3" s="141"/>
      <c r="T3" s="141"/>
      <c r="U3" s="141"/>
      <c r="V3" s="141"/>
      <c r="W3" s="141"/>
      <c r="X3" s="141"/>
      <c r="Y3" s="141"/>
      <c r="Z3" s="141"/>
    </row>
    <row r="4" spans="1:26" ht="12.75" customHeight="1" x14ac:dyDescent="0.2">
      <c r="A4" s="141"/>
      <c r="B4" s="85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5"/>
      <c r="Q4" s="141"/>
      <c r="R4" s="141"/>
      <c r="S4" s="141"/>
      <c r="T4" s="141"/>
      <c r="U4" s="141"/>
      <c r="V4" s="141"/>
      <c r="W4" s="141"/>
      <c r="X4" s="141"/>
      <c r="Y4" s="141"/>
      <c r="Z4" s="141"/>
    </row>
    <row r="5" spans="1:26" ht="12.75" customHeight="1" thickBot="1" x14ac:dyDescent="0.3">
      <c r="A5" s="141"/>
      <c r="B5" s="85"/>
      <c r="C5" s="91" t="s">
        <v>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85"/>
      <c r="Q5" s="141"/>
      <c r="R5" s="141"/>
      <c r="S5" s="141"/>
      <c r="T5" s="141"/>
      <c r="U5" s="141"/>
      <c r="V5" s="141"/>
      <c r="W5" s="141"/>
      <c r="X5" s="141"/>
      <c r="Y5" s="141"/>
      <c r="Z5" s="141"/>
    </row>
    <row r="6" spans="1:26" ht="12.75" customHeight="1" thickBot="1" x14ac:dyDescent="0.3">
      <c r="A6" s="141"/>
      <c r="B6" s="85"/>
      <c r="C6" s="92" t="s">
        <v>7</v>
      </c>
      <c r="D6" s="92"/>
      <c r="E6" s="145">
        <v>16000</v>
      </c>
      <c r="F6" s="93" t="s">
        <v>9</v>
      </c>
      <c r="G6" s="92" t="s">
        <v>10</v>
      </c>
      <c r="H6" s="92"/>
      <c r="I6" s="93">
        <v>1.38</v>
      </c>
      <c r="J6" s="93" t="s">
        <v>119</v>
      </c>
      <c r="K6" s="93" t="s">
        <v>12</v>
      </c>
      <c r="L6" s="94">
        <f>(E6*I6)*28</f>
        <v>618240</v>
      </c>
      <c r="M6" s="92" t="s">
        <v>13</v>
      </c>
      <c r="N6" s="92"/>
      <c r="O6" s="92"/>
      <c r="P6" s="85"/>
      <c r="Q6" s="141"/>
      <c r="R6" s="141"/>
      <c r="S6" s="141"/>
      <c r="T6" s="141"/>
      <c r="U6" s="141"/>
      <c r="V6" s="141"/>
      <c r="W6" s="141"/>
      <c r="X6" s="141"/>
      <c r="Y6" s="141"/>
      <c r="Z6" s="141"/>
    </row>
    <row r="7" spans="1:26" ht="12.75" customHeight="1" x14ac:dyDescent="0.25">
      <c r="A7" s="143"/>
      <c r="B7" s="95"/>
      <c r="C7" s="84"/>
      <c r="D7" s="84"/>
      <c r="E7" s="96"/>
      <c r="F7" s="83"/>
      <c r="G7" s="84"/>
      <c r="H7" s="84"/>
      <c r="I7" s="83"/>
      <c r="J7" s="83"/>
      <c r="K7" s="83"/>
      <c r="L7" s="96"/>
      <c r="M7" s="84"/>
      <c r="N7" s="84"/>
      <c r="O7" s="84"/>
      <c r="P7" s="95"/>
      <c r="Q7" s="143"/>
      <c r="R7" s="143"/>
      <c r="S7" s="143"/>
      <c r="T7" s="143"/>
      <c r="U7" s="143"/>
      <c r="V7" s="143"/>
      <c r="W7" s="143"/>
      <c r="X7" s="143"/>
      <c r="Y7" s="143"/>
      <c r="Z7" s="143"/>
    </row>
    <row r="8" spans="1:26" ht="12.75" customHeight="1" x14ac:dyDescent="0.25">
      <c r="A8" s="141"/>
      <c r="B8" s="85"/>
      <c r="C8" s="92"/>
      <c r="D8" s="92"/>
      <c r="E8" s="94"/>
      <c r="F8" s="93"/>
      <c r="G8" s="92"/>
      <c r="H8" s="92"/>
      <c r="I8" s="93"/>
      <c r="J8" s="93"/>
      <c r="K8" s="97" t="s">
        <v>15</v>
      </c>
      <c r="L8" s="94"/>
      <c r="M8" s="92"/>
      <c r="N8" s="92"/>
      <c r="O8" s="92"/>
      <c r="P8" s="85"/>
      <c r="Q8" s="141"/>
      <c r="R8" s="141"/>
      <c r="S8" s="141"/>
      <c r="T8" s="141"/>
      <c r="U8" s="141"/>
      <c r="V8" s="141"/>
      <c r="W8" s="141"/>
      <c r="X8" s="141"/>
      <c r="Y8" s="141"/>
      <c r="Z8" s="141"/>
    </row>
    <row r="9" spans="1:26" ht="13.5" customHeight="1" thickBot="1" x14ac:dyDescent="0.3">
      <c r="A9" s="141"/>
      <c r="B9" s="85"/>
      <c r="C9" s="91" t="s">
        <v>99</v>
      </c>
      <c r="D9" s="92"/>
      <c r="E9" s="92"/>
      <c r="F9" s="92"/>
      <c r="G9" s="92"/>
      <c r="H9" s="92"/>
      <c r="I9" s="92"/>
      <c r="J9" s="92"/>
      <c r="K9" s="26"/>
      <c r="L9" s="92"/>
      <c r="M9" s="92"/>
      <c r="N9" s="92"/>
      <c r="O9" s="92"/>
      <c r="P9" s="85"/>
      <c r="Q9" s="141"/>
      <c r="R9" s="141"/>
      <c r="S9" s="141"/>
      <c r="T9" s="141"/>
      <c r="U9" s="141"/>
      <c r="V9" s="141"/>
      <c r="W9" s="141"/>
      <c r="X9" s="141"/>
      <c r="Y9" s="141"/>
      <c r="Z9" s="141"/>
    </row>
    <row r="10" spans="1:26" ht="12.75" customHeight="1" thickBot="1" x14ac:dyDescent="0.3">
      <c r="A10" s="141"/>
      <c r="B10" s="85"/>
      <c r="C10" s="92" t="s">
        <v>17</v>
      </c>
      <c r="D10" s="92"/>
      <c r="E10" s="145">
        <v>0</v>
      </c>
      <c r="F10" s="93" t="s">
        <v>9</v>
      </c>
      <c r="G10" s="92" t="s">
        <v>18</v>
      </c>
      <c r="H10" s="92"/>
      <c r="I10" s="145">
        <v>0</v>
      </c>
      <c r="J10" s="93" t="s">
        <v>19</v>
      </c>
      <c r="K10" s="93" t="s">
        <v>12</v>
      </c>
      <c r="L10" s="94">
        <f>(E10*I10)/12</f>
        <v>0</v>
      </c>
      <c r="M10" s="92" t="s">
        <v>13</v>
      </c>
      <c r="N10" s="92"/>
      <c r="O10" s="92"/>
      <c r="P10" s="85"/>
      <c r="Q10" s="141"/>
      <c r="R10" s="141"/>
      <c r="S10" s="141"/>
      <c r="T10" s="141"/>
      <c r="U10" s="141"/>
      <c r="V10" s="141"/>
      <c r="W10" s="141"/>
      <c r="X10" s="141"/>
      <c r="Y10" s="141"/>
      <c r="Z10" s="141"/>
    </row>
    <row r="11" spans="1:26" ht="12.75" customHeight="1" x14ac:dyDescent="0.25">
      <c r="A11" s="143"/>
      <c r="B11" s="95"/>
      <c r="C11" s="84"/>
      <c r="D11" s="84"/>
      <c r="E11" s="96"/>
      <c r="F11" s="83"/>
      <c r="G11" s="84"/>
      <c r="H11" s="84"/>
      <c r="I11" s="96"/>
      <c r="J11" s="83"/>
      <c r="K11" s="83"/>
      <c r="L11" s="96"/>
      <c r="M11" s="84"/>
      <c r="N11" s="84"/>
      <c r="O11" s="84"/>
      <c r="P11" s="95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6" ht="12.75" customHeight="1" x14ac:dyDescent="0.25">
      <c r="A12" s="141"/>
      <c r="B12" s="85"/>
      <c r="C12" s="92"/>
      <c r="D12" s="92"/>
      <c r="E12" s="92"/>
      <c r="F12" s="93"/>
      <c r="G12" s="92"/>
      <c r="H12" s="92"/>
      <c r="I12" s="92"/>
      <c r="J12" s="93"/>
      <c r="K12" s="93"/>
      <c r="L12" s="92"/>
      <c r="M12" s="92"/>
      <c r="N12" s="92"/>
      <c r="O12" s="92"/>
      <c r="P12" s="85"/>
      <c r="Q12" s="141"/>
      <c r="R12" s="141"/>
      <c r="S12" s="141"/>
      <c r="T12" s="141"/>
      <c r="U12" s="141"/>
      <c r="V12" s="141"/>
      <c r="W12" s="141"/>
      <c r="X12" s="141"/>
      <c r="Y12" s="141"/>
      <c r="Z12" s="141"/>
    </row>
    <row r="13" spans="1:26" ht="12.75" customHeight="1" thickBot="1" x14ac:dyDescent="0.3">
      <c r="A13" s="141"/>
      <c r="B13" s="85"/>
      <c r="C13" s="92"/>
      <c r="D13" s="92"/>
      <c r="E13" s="92"/>
      <c r="F13" s="92"/>
      <c r="G13" s="92"/>
      <c r="H13" s="92"/>
      <c r="I13" s="92"/>
      <c r="J13" s="92"/>
      <c r="K13" s="93" t="s">
        <v>12</v>
      </c>
      <c r="L13" s="98">
        <f>SUM(L6,L10)</f>
        <v>618240</v>
      </c>
      <c r="M13" s="99" t="s">
        <v>23</v>
      </c>
      <c r="N13" s="92"/>
      <c r="O13" s="92"/>
      <c r="P13" s="85"/>
      <c r="Q13" s="141"/>
      <c r="R13" s="141"/>
      <c r="S13" s="141"/>
      <c r="T13" s="141"/>
      <c r="U13" s="141"/>
      <c r="V13" s="141"/>
      <c r="W13" s="141"/>
      <c r="X13" s="141"/>
      <c r="Y13" s="141"/>
      <c r="Z13" s="141"/>
    </row>
    <row r="14" spans="1:26" ht="12.75" customHeight="1" x14ac:dyDescent="0.25">
      <c r="A14" s="143"/>
      <c r="B14" s="95"/>
      <c r="C14" s="84"/>
      <c r="D14" s="84"/>
      <c r="E14" s="84"/>
      <c r="F14" s="84"/>
      <c r="G14" s="84"/>
      <c r="H14" s="84"/>
      <c r="I14" s="84"/>
      <c r="J14" s="84"/>
      <c r="K14" s="83"/>
      <c r="L14" s="100"/>
      <c r="M14" s="101"/>
      <c r="N14" s="84"/>
      <c r="O14" s="84"/>
      <c r="P14" s="95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6" ht="12.75" customHeight="1" thickBot="1" x14ac:dyDescent="0.3">
      <c r="A15" s="141"/>
      <c r="B15" s="85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85"/>
      <c r="Q15" s="141"/>
      <c r="R15" s="141"/>
      <c r="S15" s="141"/>
      <c r="T15" s="141"/>
      <c r="U15" s="141"/>
      <c r="V15" s="141"/>
      <c r="W15" s="141"/>
      <c r="X15" s="141"/>
      <c r="Y15" s="141"/>
      <c r="Z15" s="141"/>
    </row>
    <row r="16" spans="1:26" ht="18" customHeight="1" x14ac:dyDescent="0.2">
      <c r="A16" s="141"/>
      <c r="B16" s="85"/>
      <c r="C16" s="103" t="s">
        <v>109</v>
      </c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5"/>
      <c r="Q16" s="141"/>
      <c r="R16" s="141"/>
      <c r="S16" s="141"/>
      <c r="T16" s="141"/>
      <c r="U16" s="141"/>
      <c r="V16" s="141"/>
      <c r="W16" s="141"/>
      <c r="X16" s="141"/>
      <c r="Y16" s="141"/>
      <c r="Z16" s="141"/>
    </row>
    <row r="17" spans="1:26" ht="12.75" customHeight="1" thickBot="1" x14ac:dyDescent="0.25">
      <c r="A17" s="141"/>
      <c r="B17" s="85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5"/>
      <c r="Q17" s="141"/>
      <c r="R17" s="141"/>
      <c r="S17" s="141"/>
      <c r="T17" s="141"/>
      <c r="U17" s="141"/>
      <c r="V17" s="141"/>
      <c r="W17" s="141"/>
      <c r="X17" s="141"/>
      <c r="Y17" s="141"/>
      <c r="Z17" s="141"/>
    </row>
    <row r="18" spans="1:26" ht="12.75" customHeight="1" thickBot="1" x14ac:dyDescent="0.3">
      <c r="A18" s="141"/>
      <c r="B18" s="85"/>
      <c r="C18" s="104" t="s">
        <v>106</v>
      </c>
      <c r="D18" s="26"/>
      <c r="E18" s="32">
        <f>F32/E32*28</f>
        <v>322560</v>
      </c>
      <c r="F18" s="93" t="s">
        <v>9</v>
      </c>
      <c r="G18" s="105" t="s">
        <v>50</v>
      </c>
      <c r="H18" s="31"/>
      <c r="I18" s="146">
        <v>7.0000000000000007E-2</v>
      </c>
      <c r="J18" s="31"/>
      <c r="K18" s="93" t="s">
        <v>12</v>
      </c>
      <c r="L18" s="106">
        <f>I18*E18</f>
        <v>22579.200000000001</v>
      </c>
      <c r="M18" s="105" t="s">
        <v>111</v>
      </c>
      <c r="N18" s="92"/>
      <c r="O18" s="92"/>
      <c r="P18" s="85"/>
      <c r="Q18" s="141"/>
      <c r="R18" s="141"/>
      <c r="S18" s="141"/>
      <c r="T18" s="141"/>
      <c r="U18" s="141"/>
      <c r="V18" s="141"/>
      <c r="W18" s="141"/>
      <c r="X18" s="141"/>
      <c r="Y18" s="141"/>
      <c r="Z18" s="141"/>
    </row>
    <row r="19" spans="1:26" ht="12.75" customHeight="1" x14ac:dyDescent="0.25">
      <c r="A19" s="143"/>
      <c r="B19" s="95"/>
      <c r="C19" s="26"/>
      <c r="D19" s="107"/>
      <c r="E19" s="30"/>
      <c r="F19" s="83"/>
      <c r="G19" s="108"/>
      <c r="H19" s="31"/>
      <c r="I19" s="109"/>
      <c r="J19" s="31"/>
      <c r="K19" s="83"/>
      <c r="L19" s="110"/>
      <c r="M19" s="84"/>
      <c r="N19" s="84"/>
      <c r="O19" s="84"/>
      <c r="P19" s="95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1:26" ht="12.75" customHeight="1" thickBot="1" x14ac:dyDescent="0.3">
      <c r="A20" s="143"/>
      <c r="B20" s="95"/>
      <c r="C20" s="26"/>
      <c r="D20" s="107"/>
      <c r="E20" s="30"/>
      <c r="F20" s="83"/>
      <c r="G20" s="108"/>
      <c r="H20" s="31"/>
      <c r="I20" s="109"/>
      <c r="J20" s="31"/>
      <c r="K20" s="83"/>
      <c r="L20" s="110"/>
      <c r="M20" s="84"/>
      <c r="N20" s="84"/>
      <c r="O20" s="84"/>
      <c r="P20" s="95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 ht="12.75" customHeight="1" thickBot="1" x14ac:dyDescent="0.3">
      <c r="A21" s="141"/>
      <c r="B21" s="85"/>
      <c r="C21" s="92" t="s">
        <v>100</v>
      </c>
      <c r="D21" s="92"/>
      <c r="E21" s="147">
        <v>32195</v>
      </c>
      <c r="F21" s="93" t="s">
        <v>9</v>
      </c>
      <c r="G21" s="92" t="s">
        <v>101</v>
      </c>
      <c r="H21" s="84"/>
      <c r="I21" s="83">
        <v>72</v>
      </c>
      <c r="J21" s="84"/>
      <c r="K21" s="93" t="s">
        <v>12</v>
      </c>
      <c r="L21" s="111">
        <f>E21*0.0048+(E21/I21)</f>
        <v>601.68877777777777</v>
      </c>
      <c r="M21" s="105" t="s">
        <v>107</v>
      </c>
      <c r="N21" s="92"/>
      <c r="O21" s="92"/>
      <c r="P21" s="85"/>
      <c r="Q21" s="141"/>
      <c r="R21" s="141"/>
      <c r="S21" s="141"/>
      <c r="T21" s="141"/>
      <c r="U21" s="141"/>
      <c r="V21" s="141"/>
      <c r="W21" s="141"/>
      <c r="X21" s="141"/>
      <c r="Y21" s="141"/>
      <c r="Z21" s="141"/>
    </row>
    <row r="22" spans="1:26" ht="12.75" customHeight="1" x14ac:dyDescent="0.25">
      <c r="A22" s="143"/>
      <c r="B22" s="95"/>
      <c r="C22" s="84"/>
      <c r="D22" s="84"/>
      <c r="E22" s="112"/>
      <c r="F22" s="83"/>
      <c r="G22" s="92" t="s">
        <v>102</v>
      </c>
      <c r="H22" s="84"/>
      <c r="I22" s="83"/>
      <c r="J22" s="84"/>
      <c r="K22" s="83"/>
      <c r="L22" s="113"/>
      <c r="M22" s="84" t="s">
        <v>118</v>
      </c>
      <c r="N22" s="84"/>
      <c r="O22" s="84"/>
      <c r="P22" s="95"/>
      <c r="Q22" s="143"/>
      <c r="R22" s="143"/>
      <c r="S22" s="143"/>
      <c r="T22" s="143"/>
      <c r="U22" s="143"/>
      <c r="V22" s="143"/>
      <c r="W22" s="143"/>
      <c r="X22" s="143"/>
      <c r="Y22" s="143"/>
      <c r="Z22" s="143"/>
    </row>
    <row r="23" spans="1:26" ht="12.75" customHeight="1" thickBot="1" x14ac:dyDescent="0.3">
      <c r="A23" s="143"/>
      <c r="B23" s="95"/>
      <c r="C23" s="84"/>
      <c r="D23" s="84"/>
      <c r="E23" s="112"/>
      <c r="F23" s="83"/>
      <c r="G23" s="84"/>
      <c r="H23" s="84"/>
      <c r="I23" s="83"/>
      <c r="J23" s="84"/>
      <c r="K23" s="83"/>
      <c r="L23" s="113"/>
      <c r="M23" s="84"/>
      <c r="N23" s="84"/>
      <c r="O23" s="84"/>
      <c r="P23" s="95"/>
      <c r="Q23" s="143"/>
      <c r="R23" s="143"/>
      <c r="S23" s="143"/>
      <c r="T23" s="143"/>
      <c r="U23" s="143"/>
      <c r="V23" s="143"/>
      <c r="W23" s="143"/>
      <c r="X23" s="143"/>
      <c r="Y23" s="143"/>
      <c r="Z23" s="143"/>
    </row>
    <row r="24" spans="1:26" ht="12.75" customHeight="1" thickBot="1" x14ac:dyDescent="0.3">
      <c r="A24" s="141"/>
      <c r="B24" s="85"/>
      <c r="C24" s="92"/>
      <c r="D24" s="92"/>
      <c r="E24" s="114"/>
      <c r="F24" s="93"/>
      <c r="G24" s="26"/>
      <c r="H24" s="92"/>
      <c r="I24" s="115"/>
      <c r="J24" s="92"/>
      <c r="K24" s="116" t="s">
        <v>12</v>
      </c>
      <c r="L24" s="151">
        <v>200</v>
      </c>
      <c r="M24" s="92" t="s">
        <v>116</v>
      </c>
      <c r="N24" s="92"/>
      <c r="O24" s="92"/>
      <c r="P24" s="85"/>
      <c r="Q24" s="141"/>
      <c r="R24" s="141"/>
      <c r="S24" s="141"/>
      <c r="T24" s="141"/>
      <c r="U24" s="141"/>
      <c r="V24" s="141"/>
      <c r="W24" s="141"/>
      <c r="X24" s="141"/>
      <c r="Y24" s="141"/>
      <c r="Z24" s="141"/>
    </row>
    <row r="25" spans="1:26" ht="12.75" customHeight="1" x14ac:dyDescent="0.25">
      <c r="A25" s="143"/>
      <c r="B25" s="95"/>
      <c r="C25" s="84"/>
      <c r="D25" s="84"/>
      <c r="E25" s="84"/>
      <c r="F25" s="84"/>
      <c r="G25" s="117"/>
      <c r="H25" s="118"/>
      <c r="I25" s="84"/>
      <c r="J25" s="84"/>
      <c r="K25" s="83"/>
      <c r="L25" s="119"/>
      <c r="M25" s="120"/>
      <c r="N25" s="84"/>
      <c r="O25" s="84"/>
      <c r="P25" s="95"/>
      <c r="Q25" s="143"/>
      <c r="R25" s="143"/>
      <c r="S25" s="143"/>
      <c r="T25" s="143"/>
      <c r="U25" s="143"/>
      <c r="V25" s="143"/>
      <c r="W25" s="143"/>
      <c r="X25" s="143"/>
      <c r="Y25" s="143"/>
      <c r="Z25" s="143"/>
    </row>
    <row r="26" spans="1:26" ht="12.75" customHeight="1" x14ac:dyDescent="0.25">
      <c r="A26" s="143"/>
      <c r="B26" s="95"/>
      <c r="C26" s="84"/>
      <c r="D26" s="84"/>
      <c r="E26" s="112"/>
      <c r="F26" s="83"/>
      <c r="G26" s="26"/>
      <c r="H26" s="84"/>
      <c r="I26" s="107"/>
      <c r="J26" s="84"/>
      <c r="K26" s="121"/>
      <c r="L26" s="113"/>
      <c r="M26" s="84"/>
      <c r="N26" s="84"/>
      <c r="O26" s="84"/>
      <c r="P26" s="95"/>
      <c r="Q26" s="143"/>
      <c r="R26" s="143"/>
      <c r="S26" s="143"/>
      <c r="T26" s="143"/>
      <c r="U26" s="143"/>
      <c r="V26" s="143"/>
      <c r="W26" s="143"/>
      <c r="X26" s="143"/>
      <c r="Y26" s="143"/>
      <c r="Z26" s="143"/>
    </row>
    <row r="27" spans="1:26" ht="12.75" customHeight="1" thickBot="1" x14ac:dyDescent="0.3">
      <c r="A27" s="143"/>
      <c r="B27" s="95"/>
      <c r="C27" s="84"/>
      <c r="D27" s="84"/>
      <c r="E27" s="112"/>
      <c r="F27" s="83"/>
      <c r="G27" s="26"/>
      <c r="H27" s="84"/>
      <c r="I27" s="107"/>
      <c r="J27" s="84"/>
      <c r="K27" s="121" t="s">
        <v>12</v>
      </c>
      <c r="L27" s="122">
        <f>L18-L21-L24</f>
        <v>21777.511222222223</v>
      </c>
      <c r="M27" s="120" t="s">
        <v>110</v>
      </c>
      <c r="N27" s="84"/>
      <c r="O27" s="84"/>
      <c r="P27" s="95"/>
      <c r="Q27" s="143"/>
      <c r="R27" s="143"/>
      <c r="S27" s="143"/>
      <c r="T27" s="143"/>
      <c r="U27" s="143"/>
      <c r="V27" s="143"/>
      <c r="W27" s="143"/>
      <c r="X27" s="143"/>
      <c r="Y27" s="143"/>
      <c r="Z27" s="143"/>
    </row>
    <row r="28" spans="1:26" ht="12.75" customHeight="1" x14ac:dyDescent="0.25">
      <c r="A28" s="143"/>
      <c r="B28" s="95"/>
      <c r="C28" s="84"/>
      <c r="D28" s="84"/>
      <c r="E28" s="112"/>
      <c r="F28" s="83"/>
      <c r="G28" s="26"/>
      <c r="H28" s="84"/>
      <c r="I28" s="107"/>
      <c r="J28" s="84"/>
      <c r="K28" s="121"/>
      <c r="L28" s="123"/>
      <c r="M28" s="120"/>
      <c r="N28" s="84"/>
      <c r="O28" s="84"/>
      <c r="P28" s="95"/>
      <c r="Q28" s="143"/>
      <c r="R28" s="143"/>
      <c r="S28" s="143"/>
      <c r="T28" s="143"/>
      <c r="U28" s="143"/>
      <c r="V28" s="143"/>
      <c r="W28" s="143"/>
      <c r="X28" s="143"/>
      <c r="Y28" s="143"/>
      <c r="Z28" s="143"/>
    </row>
    <row r="29" spans="1:26" ht="12.75" customHeight="1" thickBot="1" x14ac:dyDescent="0.25">
      <c r="A29" s="141"/>
      <c r="B29" s="85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85"/>
      <c r="Q29" s="141"/>
      <c r="R29" s="141"/>
      <c r="S29" s="141"/>
      <c r="T29" s="141"/>
      <c r="U29" s="141"/>
      <c r="V29" s="141"/>
      <c r="W29" s="141"/>
      <c r="X29" s="141"/>
      <c r="Y29" s="141"/>
      <c r="Z29" s="141"/>
    </row>
    <row r="30" spans="1:26" ht="18" customHeight="1" x14ac:dyDescent="0.3">
      <c r="A30" s="141"/>
      <c r="B30" s="85"/>
      <c r="C30" s="125" t="s">
        <v>108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5"/>
      <c r="Q30" s="141"/>
      <c r="R30" s="141"/>
      <c r="S30" s="141"/>
      <c r="T30" s="141"/>
      <c r="U30" s="141"/>
      <c r="V30" s="141"/>
      <c r="W30" s="141"/>
      <c r="X30" s="141"/>
      <c r="Y30" s="141"/>
      <c r="Z30" s="141"/>
    </row>
    <row r="31" spans="1:26" ht="12.75" customHeight="1" thickBot="1" x14ac:dyDescent="0.25">
      <c r="A31" s="141"/>
      <c r="B31" s="85"/>
      <c r="C31" s="87"/>
      <c r="D31" s="87"/>
      <c r="E31" s="87"/>
      <c r="F31" s="87"/>
      <c r="G31" s="126"/>
      <c r="H31" s="127"/>
      <c r="I31" s="87"/>
      <c r="J31" s="87"/>
      <c r="K31" s="128"/>
      <c r="L31" s="129"/>
      <c r="M31" s="130"/>
      <c r="N31" s="87"/>
      <c r="O31" s="87"/>
      <c r="P31" s="85"/>
      <c r="Q31" s="141"/>
      <c r="R31" s="141"/>
      <c r="S31" s="141"/>
      <c r="T31" s="141"/>
      <c r="U31" s="141"/>
      <c r="V31" s="141"/>
      <c r="W31" s="141"/>
      <c r="X31" s="141"/>
      <c r="Y31" s="141"/>
      <c r="Z31" s="141"/>
    </row>
    <row r="32" spans="1:26" ht="12.75" customHeight="1" thickBot="1" x14ac:dyDescent="0.3">
      <c r="A32" s="141"/>
      <c r="B32" s="85"/>
      <c r="C32" s="92" t="s">
        <v>29</v>
      </c>
      <c r="D32" s="92"/>
      <c r="E32" s="148">
        <v>7.5</v>
      </c>
      <c r="F32" s="131">
        <v>86400</v>
      </c>
      <c r="G32" s="92" t="s">
        <v>112</v>
      </c>
      <c r="H32" s="92"/>
      <c r="I32" s="148">
        <v>8</v>
      </c>
      <c r="J32" s="92"/>
      <c r="K32" s="121" t="s">
        <v>12</v>
      </c>
      <c r="L32" s="132">
        <f>E18/I32</f>
        <v>40320</v>
      </c>
      <c r="M32" s="120" t="s">
        <v>35</v>
      </c>
      <c r="N32" s="84"/>
      <c r="O32" s="92"/>
      <c r="P32" s="85"/>
      <c r="Q32" s="141"/>
      <c r="R32" s="141"/>
      <c r="S32" s="141"/>
      <c r="T32" s="141"/>
      <c r="U32" s="141"/>
      <c r="V32" s="141"/>
      <c r="W32" s="141"/>
      <c r="X32" s="141"/>
      <c r="Y32" s="141"/>
      <c r="Z32" s="141"/>
    </row>
    <row r="33" spans="1:26" ht="12.75" customHeight="1" x14ac:dyDescent="0.25">
      <c r="A33" s="141"/>
      <c r="B33" s="85"/>
      <c r="C33" s="92"/>
      <c r="D33" s="26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85"/>
      <c r="Q33" s="141"/>
      <c r="R33" s="141"/>
      <c r="S33" s="141"/>
      <c r="T33" s="141"/>
      <c r="U33" s="141"/>
      <c r="V33" s="141"/>
      <c r="W33" s="141"/>
      <c r="X33" s="141"/>
      <c r="Y33" s="141"/>
      <c r="Z33" s="141"/>
    </row>
    <row r="34" spans="1:26" ht="13.5" customHeight="1" thickBot="1" x14ac:dyDescent="0.25">
      <c r="A34" s="141"/>
      <c r="B34" s="85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85"/>
      <c r="Q34" s="141"/>
      <c r="R34" s="141"/>
      <c r="S34" s="141"/>
      <c r="T34" s="141"/>
      <c r="U34" s="141"/>
      <c r="V34" s="141"/>
      <c r="W34" s="141"/>
      <c r="X34" s="141"/>
      <c r="Y34" s="141"/>
      <c r="Z34" s="141"/>
    </row>
    <row r="35" spans="1:26" ht="18" customHeight="1" x14ac:dyDescent="0.3">
      <c r="A35" s="141"/>
      <c r="B35" s="85"/>
      <c r="C35" s="90" t="s">
        <v>103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5"/>
      <c r="Q35" s="141"/>
      <c r="R35" s="141"/>
      <c r="S35" s="141"/>
      <c r="T35" s="141"/>
      <c r="U35" s="141"/>
      <c r="V35" s="141"/>
      <c r="W35" s="141"/>
      <c r="X35" s="141"/>
      <c r="Y35" s="141"/>
      <c r="Z35" s="141"/>
    </row>
    <row r="36" spans="1:26" ht="12.75" customHeight="1" thickBot="1" x14ac:dyDescent="0.3">
      <c r="A36" s="141"/>
      <c r="B36" s="85"/>
      <c r="C36" s="133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5"/>
      <c r="Q36" s="141"/>
      <c r="R36" s="141"/>
      <c r="S36" s="141"/>
      <c r="T36" s="141"/>
      <c r="U36" s="141"/>
      <c r="V36" s="141"/>
      <c r="W36" s="141"/>
      <c r="X36" s="141"/>
      <c r="Y36" s="141"/>
      <c r="Z36" s="141"/>
    </row>
    <row r="37" spans="1:26" ht="12.75" customHeight="1" thickBot="1" x14ac:dyDescent="0.3">
      <c r="A37" s="141"/>
      <c r="B37" s="85"/>
      <c r="C37" s="92" t="s">
        <v>53</v>
      </c>
      <c r="D37" s="92"/>
      <c r="E37" s="148">
        <v>0</v>
      </c>
      <c r="F37" s="93" t="s">
        <v>9</v>
      </c>
      <c r="G37" s="92" t="s">
        <v>54</v>
      </c>
      <c r="H37" s="92"/>
      <c r="I37" s="149">
        <v>60</v>
      </c>
      <c r="J37" s="93"/>
      <c r="K37" s="93" t="s">
        <v>12</v>
      </c>
      <c r="L37" s="134">
        <f>E37*I37</f>
        <v>0</v>
      </c>
      <c r="M37" s="99" t="s">
        <v>104</v>
      </c>
      <c r="N37" s="92"/>
      <c r="O37" s="92"/>
      <c r="P37" s="85"/>
      <c r="Q37" s="141"/>
      <c r="R37" s="141"/>
      <c r="S37" s="141"/>
      <c r="T37" s="141"/>
      <c r="U37" s="141"/>
      <c r="V37" s="141"/>
      <c r="W37" s="141"/>
      <c r="X37" s="141"/>
      <c r="Y37" s="141"/>
      <c r="Z37" s="141"/>
    </row>
    <row r="38" spans="1:26" ht="12.75" customHeight="1" x14ac:dyDescent="0.25">
      <c r="A38" s="141"/>
      <c r="B38" s="85"/>
      <c r="C38" s="92"/>
      <c r="D38" s="92"/>
      <c r="E38" s="92"/>
      <c r="F38" s="92"/>
      <c r="G38" s="92" t="s">
        <v>57</v>
      </c>
      <c r="H38" s="92"/>
      <c r="I38" s="92"/>
      <c r="J38" s="92"/>
      <c r="K38" s="92"/>
      <c r="L38" s="92"/>
      <c r="M38" s="99" t="s">
        <v>105</v>
      </c>
      <c r="N38" s="92"/>
      <c r="O38" s="92"/>
      <c r="P38" s="85"/>
      <c r="Q38" s="141"/>
      <c r="R38" s="141"/>
      <c r="S38" s="141"/>
      <c r="T38" s="141"/>
      <c r="U38" s="141"/>
      <c r="V38" s="141"/>
      <c r="W38" s="141"/>
      <c r="X38" s="141"/>
      <c r="Y38" s="141"/>
      <c r="Z38" s="141"/>
    </row>
    <row r="39" spans="1:26" ht="12.75" customHeight="1" thickBot="1" x14ac:dyDescent="0.25">
      <c r="A39" s="141"/>
      <c r="B39" s="85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85"/>
      <c r="Q39" s="141"/>
      <c r="R39" s="141"/>
      <c r="S39" s="141"/>
      <c r="T39" s="141"/>
      <c r="U39" s="141"/>
      <c r="V39" s="141"/>
      <c r="W39" s="141"/>
      <c r="X39" s="141"/>
      <c r="Y39" s="141"/>
      <c r="Z39" s="141"/>
    </row>
    <row r="40" spans="1:26" s="46" customFormat="1" ht="18" customHeight="1" x14ac:dyDescent="0.3">
      <c r="A40" s="142"/>
      <c r="B40" s="88"/>
      <c r="C40" s="150" t="s">
        <v>117</v>
      </c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 t="s">
        <v>115</v>
      </c>
      <c r="O40" s="137">
        <f>L18*I21</f>
        <v>1625702.4000000001</v>
      </c>
      <c r="P40" s="88"/>
      <c r="Q40" s="142"/>
      <c r="R40" s="142"/>
      <c r="S40" s="142"/>
      <c r="T40" s="142"/>
      <c r="U40" s="142"/>
      <c r="V40" s="142"/>
      <c r="W40" s="142"/>
      <c r="X40" s="142"/>
      <c r="Y40" s="142"/>
      <c r="Z40" s="142"/>
    </row>
    <row r="41" spans="1:26" ht="12.75" customHeight="1" x14ac:dyDescent="0.2">
      <c r="A41" s="141"/>
      <c r="B41" s="8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8"/>
      <c r="N41" s="136" t="s">
        <v>114</v>
      </c>
      <c r="O41" s="137">
        <f>(L21+L24)*I21</f>
        <v>57721.591999999997</v>
      </c>
      <c r="P41" s="85"/>
      <c r="Q41" s="141"/>
      <c r="R41" s="141"/>
      <c r="S41" s="141"/>
      <c r="T41" s="141"/>
      <c r="U41" s="141"/>
      <c r="V41" s="141"/>
      <c r="W41" s="141"/>
      <c r="X41" s="141"/>
      <c r="Y41" s="141"/>
      <c r="Z41" s="141"/>
    </row>
    <row r="42" spans="1:26" ht="12.75" customHeight="1" x14ac:dyDescent="0.2">
      <c r="A42" s="141"/>
      <c r="B42" s="8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8"/>
      <c r="N42" s="135"/>
      <c r="O42" s="135"/>
      <c r="P42" s="85"/>
      <c r="Q42" s="141"/>
      <c r="R42" s="141"/>
      <c r="S42" s="141"/>
      <c r="T42" s="141"/>
      <c r="U42" s="141"/>
      <c r="V42" s="141"/>
      <c r="W42" s="141"/>
      <c r="X42" s="141"/>
      <c r="Y42" s="141"/>
      <c r="Z42" s="141"/>
    </row>
    <row r="43" spans="1:26" ht="12.75" customHeight="1" x14ac:dyDescent="0.2">
      <c r="A43" s="141"/>
      <c r="B43" s="8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8"/>
      <c r="N43" s="135"/>
      <c r="O43" s="135"/>
      <c r="P43" s="85"/>
      <c r="Q43" s="141"/>
      <c r="R43" s="141"/>
      <c r="S43" s="141"/>
      <c r="T43" s="141"/>
      <c r="U43" s="141"/>
      <c r="V43" s="141"/>
      <c r="W43" s="141"/>
      <c r="X43" s="141"/>
      <c r="Y43" s="141"/>
      <c r="Z43" s="141"/>
    </row>
    <row r="44" spans="1:26" ht="12.75" customHeight="1" x14ac:dyDescent="0.2">
      <c r="A44" s="141"/>
      <c r="B44" s="8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8"/>
      <c r="N44" s="135"/>
      <c r="O44" s="135"/>
      <c r="P44" s="85"/>
      <c r="Q44" s="141"/>
      <c r="R44" s="141"/>
      <c r="S44" s="141"/>
      <c r="T44" s="141"/>
      <c r="U44" s="141"/>
      <c r="V44" s="141"/>
      <c r="W44" s="141"/>
      <c r="X44" s="141"/>
      <c r="Y44" s="141"/>
      <c r="Z44" s="141"/>
    </row>
    <row r="45" spans="1:26" ht="12.75" customHeight="1" x14ac:dyDescent="0.2">
      <c r="A45" s="141"/>
      <c r="B45" s="8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8"/>
      <c r="N45" s="135"/>
      <c r="O45" s="135"/>
      <c r="P45" s="85"/>
      <c r="Q45" s="141"/>
      <c r="R45" s="141"/>
      <c r="S45" s="141"/>
      <c r="T45" s="141"/>
      <c r="U45" s="141"/>
      <c r="V45" s="141"/>
      <c r="W45" s="141"/>
      <c r="X45" s="141"/>
      <c r="Y45" s="141"/>
      <c r="Z45" s="141"/>
    </row>
    <row r="46" spans="1:26" ht="12.75" customHeight="1" x14ac:dyDescent="0.2">
      <c r="A46" s="141"/>
      <c r="B46" s="8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8"/>
      <c r="N46" s="135"/>
      <c r="O46" s="135"/>
      <c r="P46" s="85"/>
      <c r="Q46" s="141"/>
      <c r="R46" s="141"/>
      <c r="S46" s="141"/>
      <c r="T46" s="141"/>
      <c r="U46" s="141"/>
      <c r="V46" s="141"/>
      <c r="W46" s="141"/>
      <c r="X46" s="141"/>
      <c r="Y46" s="141"/>
      <c r="Z46" s="141"/>
    </row>
    <row r="47" spans="1:26" ht="12.75" customHeight="1" x14ac:dyDescent="0.2">
      <c r="A47" s="141"/>
      <c r="B47" s="8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8"/>
      <c r="N47" s="135"/>
      <c r="O47" s="135"/>
      <c r="P47" s="85"/>
      <c r="Q47" s="141"/>
      <c r="R47" s="141"/>
      <c r="S47" s="141"/>
      <c r="T47" s="141"/>
      <c r="U47" s="141"/>
      <c r="V47" s="141"/>
      <c r="W47" s="141"/>
      <c r="X47" s="141"/>
      <c r="Y47" s="141"/>
      <c r="Z47" s="141"/>
    </row>
    <row r="48" spans="1:26" ht="12.75" customHeight="1" x14ac:dyDescent="0.2">
      <c r="A48" s="141"/>
      <c r="B48" s="8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8"/>
      <c r="N48" s="135"/>
      <c r="O48" s="135"/>
      <c r="P48" s="85"/>
      <c r="Q48" s="141"/>
      <c r="R48" s="141"/>
      <c r="S48" s="141"/>
      <c r="T48" s="141"/>
      <c r="U48" s="141"/>
      <c r="V48" s="141"/>
      <c r="W48" s="141"/>
      <c r="X48" s="141"/>
      <c r="Y48" s="141"/>
      <c r="Z48" s="141"/>
    </row>
    <row r="49" spans="1:26" ht="12.75" customHeight="1" x14ac:dyDescent="0.2">
      <c r="A49" s="141"/>
      <c r="B49" s="8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8"/>
      <c r="N49" s="135"/>
      <c r="O49" s="135"/>
      <c r="P49" s="85"/>
      <c r="Q49" s="141"/>
      <c r="R49" s="141"/>
      <c r="S49" s="141"/>
      <c r="T49" s="141"/>
      <c r="U49" s="141"/>
      <c r="V49" s="141"/>
      <c r="W49" s="141"/>
      <c r="X49" s="141"/>
      <c r="Y49" s="141"/>
      <c r="Z49" s="141"/>
    </row>
    <row r="50" spans="1:26" ht="12.75" customHeight="1" x14ac:dyDescent="0.2">
      <c r="A50" s="141"/>
      <c r="B50" s="8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8"/>
      <c r="N50" s="135"/>
      <c r="O50" s="135"/>
      <c r="P50" s="85"/>
      <c r="Q50" s="141"/>
      <c r="R50" s="141"/>
      <c r="S50" s="141"/>
      <c r="T50" s="141"/>
      <c r="U50" s="141"/>
      <c r="V50" s="141"/>
      <c r="W50" s="141"/>
      <c r="X50" s="141"/>
      <c r="Y50" s="141"/>
      <c r="Z50" s="141"/>
    </row>
    <row r="51" spans="1:26" ht="12.75" customHeight="1" x14ac:dyDescent="0.2">
      <c r="A51" s="141"/>
      <c r="B51" s="8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8"/>
      <c r="N51" s="135"/>
      <c r="O51" s="135"/>
      <c r="P51" s="85"/>
      <c r="Q51" s="141"/>
      <c r="R51" s="141"/>
      <c r="S51" s="141"/>
      <c r="T51" s="141"/>
      <c r="U51" s="141"/>
      <c r="V51" s="141"/>
      <c r="W51" s="141"/>
      <c r="X51" s="141"/>
      <c r="Y51" s="141"/>
      <c r="Z51" s="141"/>
    </row>
    <row r="52" spans="1:26" ht="12.75" customHeight="1" x14ac:dyDescent="0.25">
      <c r="A52" s="141"/>
      <c r="B52" s="8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8"/>
      <c r="N52" s="139"/>
      <c r="O52" s="135"/>
      <c r="P52" s="85"/>
      <c r="Q52" s="141"/>
      <c r="R52" s="141"/>
      <c r="S52" s="141"/>
      <c r="T52" s="141"/>
      <c r="U52" s="141"/>
      <c r="V52" s="141"/>
      <c r="W52" s="141"/>
      <c r="X52" s="141"/>
      <c r="Y52" s="141"/>
      <c r="Z52" s="141"/>
    </row>
    <row r="53" spans="1:26" ht="12.75" customHeight="1" x14ac:dyDescent="0.25">
      <c r="A53" s="141"/>
      <c r="B53" s="8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8"/>
      <c r="N53" s="139"/>
      <c r="O53" s="135"/>
      <c r="P53" s="85"/>
      <c r="Q53" s="141"/>
      <c r="R53" s="141"/>
      <c r="S53" s="141"/>
      <c r="T53" s="141"/>
      <c r="U53" s="141"/>
      <c r="V53" s="141"/>
      <c r="W53" s="141"/>
      <c r="X53" s="141"/>
      <c r="Y53" s="141"/>
      <c r="Z53" s="141"/>
    </row>
    <row r="54" spans="1:26" ht="12.75" customHeight="1" x14ac:dyDescent="0.2">
      <c r="A54" s="141"/>
      <c r="B54" s="8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8"/>
      <c r="N54" s="135"/>
      <c r="O54" s="135"/>
      <c r="P54" s="85"/>
      <c r="Q54" s="141"/>
      <c r="R54" s="141"/>
      <c r="S54" s="141"/>
      <c r="T54" s="141"/>
      <c r="U54" s="141"/>
      <c r="V54" s="141"/>
      <c r="W54" s="141"/>
      <c r="X54" s="141"/>
      <c r="Y54" s="141"/>
      <c r="Z54" s="141"/>
    </row>
    <row r="55" spans="1:26" ht="12.75" customHeight="1" x14ac:dyDescent="0.2">
      <c r="A55" s="141"/>
      <c r="B55" s="8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8"/>
      <c r="N55" s="135"/>
      <c r="O55" s="135"/>
      <c r="P55" s="85"/>
      <c r="Q55" s="141"/>
      <c r="R55" s="141"/>
      <c r="S55" s="141"/>
      <c r="T55" s="141"/>
      <c r="U55" s="141"/>
      <c r="V55" s="141"/>
      <c r="W55" s="141"/>
      <c r="X55" s="141"/>
      <c r="Y55" s="141"/>
      <c r="Z55" s="141"/>
    </row>
    <row r="56" spans="1:26" ht="12.75" customHeight="1" x14ac:dyDescent="0.2">
      <c r="A56" s="141"/>
      <c r="B56" s="8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8"/>
      <c r="N56" s="135"/>
      <c r="O56" s="135"/>
      <c r="P56" s="85"/>
      <c r="Q56" s="141"/>
      <c r="R56" s="141"/>
      <c r="S56" s="141"/>
      <c r="T56" s="141"/>
      <c r="U56" s="141"/>
      <c r="V56" s="141"/>
      <c r="W56" s="141"/>
      <c r="X56" s="141"/>
      <c r="Y56" s="141"/>
      <c r="Z56" s="141"/>
    </row>
    <row r="57" spans="1:26" ht="12.75" customHeight="1" x14ac:dyDescent="0.2">
      <c r="A57" s="141"/>
      <c r="B57" s="8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8"/>
      <c r="N57" s="135"/>
      <c r="O57" s="135"/>
      <c r="P57" s="85"/>
      <c r="Q57" s="141"/>
      <c r="R57" s="141"/>
      <c r="S57" s="141"/>
      <c r="T57" s="141"/>
      <c r="U57" s="141"/>
      <c r="V57" s="141"/>
      <c r="W57" s="141"/>
      <c r="X57" s="141"/>
      <c r="Y57" s="141"/>
      <c r="Z57" s="141"/>
    </row>
    <row r="58" spans="1:26" ht="12.75" customHeight="1" x14ac:dyDescent="0.2">
      <c r="A58" s="141"/>
      <c r="B58" s="8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8"/>
      <c r="N58" s="135"/>
      <c r="O58" s="135"/>
      <c r="P58" s="85"/>
      <c r="Q58" s="141"/>
      <c r="R58" s="141"/>
      <c r="S58" s="141"/>
      <c r="T58" s="141"/>
      <c r="U58" s="141"/>
      <c r="V58" s="141"/>
      <c r="W58" s="141"/>
      <c r="X58" s="141"/>
      <c r="Y58" s="141"/>
      <c r="Z58" s="141"/>
    </row>
    <row r="59" spans="1:26" ht="12.75" customHeight="1" x14ac:dyDescent="0.2">
      <c r="A59" s="141"/>
      <c r="B59" s="8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8"/>
      <c r="N59" s="135"/>
      <c r="O59" s="135"/>
      <c r="P59" s="85"/>
      <c r="Q59" s="141"/>
      <c r="R59" s="141"/>
      <c r="S59" s="141"/>
      <c r="T59" s="141"/>
      <c r="U59" s="141"/>
      <c r="V59" s="141"/>
      <c r="W59" s="141"/>
      <c r="X59" s="141"/>
      <c r="Y59" s="141"/>
      <c r="Z59" s="141"/>
    </row>
    <row r="60" spans="1:26" ht="12.75" customHeight="1" x14ac:dyDescent="0.2">
      <c r="A60" s="141"/>
      <c r="B60" s="8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8"/>
      <c r="N60" s="135"/>
      <c r="O60" s="135"/>
      <c r="P60" s="85"/>
      <c r="Q60" s="141"/>
      <c r="R60" s="141"/>
      <c r="S60" s="141"/>
      <c r="T60" s="141"/>
      <c r="U60" s="141"/>
      <c r="V60" s="141"/>
      <c r="W60" s="141"/>
      <c r="X60" s="141"/>
      <c r="Y60" s="141"/>
      <c r="Z60" s="141"/>
    </row>
    <row r="61" spans="1:26" ht="12.75" customHeight="1" x14ac:dyDescent="0.2">
      <c r="A61" s="141"/>
      <c r="B61" s="8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8"/>
      <c r="N61" s="135"/>
      <c r="O61" s="135"/>
      <c r="P61" s="85"/>
      <c r="Q61" s="141"/>
      <c r="R61" s="141"/>
      <c r="S61" s="141"/>
      <c r="T61" s="141"/>
      <c r="U61" s="141"/>
      <c r="V61" s="141"/>
      <c r="W61" s="141"/>
      <c r="X61" s="141"/>
      <c r="Y61" s="141"/>
      <c r="Z61" s="141"/>
    </row>
    <row r="62" spans="1:26" ht="12.75" customHeight="1" x14ac:dyDescent="0.2">
      <c r="A62" s="141"/>
      <c r="B62" s="8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8"/>
      <c r="N62" s="135"/>
      <c r="O62" s="135"/>
      <c r="P62" s="85"/>
      <c r="Q62" s="141"/>
      <c r="R62" s="141"/>
      <c r="S62" s="141"/>
      <c r="T62" s="141"/>
      <c r="U62" s="141"/>
      <c r="V62" s="141"/>
      <c r="W62" s="141"/>
      <c r="X62" s="141"/>
      <c r="Y62" s="141"/>
      <c r="Z62" s="141"/>
    </row>
    <row r="63" spans="1:26" ht="12.75" customHeight="1" x14ac:dyDescent="0.2">
      <c r="A63" s="141"/>
      <c r="B63" s="8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8"/>
      <c r="N63" s="135"/>
      <c r="O63" s="135"/>
      <c r="P63" s="85"/>
      <c r="Q63" s="141"/>
      <c r="R63" s="141"/>
      <c r="S63" s="141"/>
      <c r="T63" s="141"/>
      <c r="U63" s="141"/>
      <c r="V63" s="141"/>
      <c r="W63" s="141"/>
      <c r="X63" s="141"/>
      <c r="Y63" s="141"/>
      <c r="Z63" s="141"/>
    </row>
    <row r="64" spans="1:26" ht="12.75" customHeight="1" x14ac:dyDescent="0.2">
      <c r="A64" s="141"/>
      <c r="B64" s="8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85"/>
      <c r="Q64" s="141"/>
      <c r="R64" s="141"/>
      <c r="S64" s="141"/>
      <c r="T64" s="141"/>
      <c r="U64" s="141"/>
      <c r="V64" s="141"/>
      <c r="W64" s="141"/>
      <c r="X64" s="141"/>
      <c r="Y64" s="141"/>
      <c r="Z64" s="141"/>
    </row>
    <row r="65" spans="1:26" ht="12.75" customHeight="1" x14ac:dyDescent="0.2">
      <c r="A65" s="141"/>
      <c r="B65" s="85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85"/>
      <c r="Q65" s="141"/>
      <c r="R65" s="141"/>
      <c r="S65" s="141"/>
      <c r="T65" s="141"/>
      <c r="U65" s="141"/>
      <c r="V65" s="141"/>
      <c r="W65" s="141"/>
      <c r="X65" s="141"/>
      <c r="Y65" s="141"/>
      <c r="Z65" s="141"/>
    </row>
    <row r="66" spans="1:26" ht="12.75" customHeight="1" x14ac:dyDescent="0.2">
      <c r="A66" s="141"/>
      <c r="B66" s="141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  <c r="Y66" s="141"/>
      <c r="Z66" s="141"/>
    </row>
    <row r="67" spans="1:26" ht="12.75" customHeight="1" x14ac:dyDescent="0.2">
      <c r="A67" s="141"/>
      <c r="B67" s="141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</row>
    <row r="68" spans="1:26" ht="12.75" customHeight="1" x14ac:dyDescent="0.2">
      <c r="A68" s="141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</row>
    <row r="69" spans="1:26" ht="12.75" customHeight="1" x14ac:dyDescent="0.2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</row>
    <row r="70" spans="1:26" ht="12.75" customHeight="1" x14ac:dyDescent="0.2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</row>
    <row r="71" spans="1:26" ht="12.75" customHeight="1" x14ac:dyDescent="0.2">
      <c r="A71" s="141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</row>
    <row r="72" spans="1:26" ht="12.75" customHeight="1" x14ac:dyDescent="0.2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</row>
    <row r="73" spans="1:26" ht="12.75" customHeight="1" x14ac:dyDescent="0.2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</row>
    <row r="74" spans="1:26" ht="12.75" customHeight="1" x14ac:dyDescent="0.2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</row>
    <row r="75" spans="1:26" ht="12.75" customHeight="1" x14ac:dyDescent="0.2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</row>
    <row r="76" spans="1:26" ht="12.75" customHeight="1" x14ac:dyDescent="0.2">
      <c r="A76" s="141"/>
      <c r="B76" s="141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</row>
    <row r="77" spans="1:26" ht="12.75" customHeight="1" x14ac:dyDescent="0.2">
      <c r="A77" s="141"/>
      <c r="B77" s="141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</row>
    <row r="78" spans="1:26" ht="12.75" customHeight="1" x14ac:dyDescent="0.2">
      <c r="A78" s="141"/>
      <c r="B78" s="141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</row>
    <row r="79" spans="1:26" ht="12.75" customHeight="1" x14ac:dyDescent="0.2">
      <c r="A79" s="141"/>
      <c r="B79" s="141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  <c r="Y79" s="141"/>
      <c r="Z79" s="141"/>
    </row>
    <row r="80" spans="1:26" ht="12.75" customHeight="1" x14ac:dyDescent="0.2">
      <c r="A80" s="141"/>
      <c r="B80" s="141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  <c r="Y80" s="141"/>
      <c r="Z80" s="141"/>
    </row>
    <row r="81" spans="1:26" ht="12.75" customHeight="1" x14ac:dyDescent="0.2">
      <c r="A81" s="141"/>
      <c r="B81" s="141"/>
      <c r="C81" s="141"/>
      <c r="D81" s="141"/>
      <c r="E81" s="141"/>
      <c r="F81" s="141"/>
      <c r="G81" s="141"/>
      <c r="H81" s="141"/>
      <c r="I81" s="141"/>
      <c r="J81" s="141"/>
      <c r="K81" s="141"/>
      <c r="L81" s="141"/>
      <c r="M81" s="141"/>
      <c r="N81" s="141"/>
      <c r="O81" s="141"/>
      <c r="P81" s="141"/>
      <c r="Q81" s="141"/>
      <c r="R81" s="141"/>
      <c r="S81" s="141"/>
      <c r="T81" s="141"/>
      <c r="U81" s="141"/>
      <c r="V81" s="141"/>
      <c r="W81" s="141"/>
      <c r="X81" s="141"/>
      <c r="Y81" s="141"/>
      <c r="Z81" s="141"/>
    </row>
    <row r="82" spans="1:26" ht="12.75" customHeight="1" x14ac:dyDescent="0.2">
      <c r="A82" s="141"/>
      <c r="B82" s="141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  <c r="Y82" s="141"/>
      <c r="Z82" s="141"/>
    </row>
    <row r="83" spans="1:26" ht="12.75" customHeight="1" x14ac:dyDescent="0.2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  <c r="Y83" s="141"/>
      <c r="Z83" s="141"/>
    </row>
    <row r="84" spans="1:26" ht="12.75" customHeight="1" x14ac:dyDescent="0.2">
      <c r="A84" s="141"/>
      <c r="B84" s="141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  <c r="Y84" s="141"/>
      <c r="Z84" s="141"/>
    </row>
    <row r="85" spans="1:26" ht="12.75" customHeight="1" x14ac:dyDescent="0.2">
      <c r="A85" s="141"/>
      <c r="B85" s="141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</row>
    <row r="86" spans="1:26" ht="12.75" customHeight="1" x14ac:dyDescent="0.2">
      <c r="A86" s="141"/>
      <c r="B86" s="141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141"/>
    </row>
    <row r="87" spans="1:26" ht="12.75" customHeight="1" x14ac:dyDescent="0.2">
      <c r="A87" s="141"/>
      <c r="B87" s="141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  <c r="Y87" s="141"/>
      <c r="Z87" s="141"/>
    </row>
    <row r="88" spans="1:26" ht="12.75" customHeight="1" x14ac:dyDescent="0.2">
      <c r="A88" s="141"/>
      <c r="B88" s="141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  <c r="Y88" s="141"/>
      <c r="Z88" s="141"/>
    </row>
    <row r="89" spans="1:26" ht="12.75" customHeight="1" x14ac:dyDescent="0.2">
      <c r="A89" s="141"/>
      <c r="B89" s="141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  <c r="Y89" s="141"/>
      <c r="Z89" s="141"/>
    </row>
    <row r="90" spans="1:26" ht="12.75" customHeight="1" x14ac:dyDescent="0.2">
      <c r="A90" s="141"/>
      <c r="B90" s="141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</row>
    <row r="91" spans="1:26" ht="12.75" customHeight="1" x14ac:dyDescent="0.2">
      <c r="A91" s="141"/>
      <c r="B91" s="141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141"/>
      <c r="Z91" s="141"/>
    </row>
    <row r="92" spans="1:26" ht="12.75" customHeight="1" x14ac:dyDescent="0.2">
      <c r="A92" s="141"/>
      <c r="B92" s="141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  <c r="Y92" s="141"/>
      <c r="Z92" s="141"/>
    </row>
    <row r="93" spans="1:26" ht="12.75" customHeight="1" x14ac:dyDescent="0.2">
      <c r="A93" s="141"/>
      <c r="B93" s="141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  <c r="Y93" s="141"/>
      <c r="Z93" s="141"/>
    </row>
    <row r="94" spans="1:26" ht="12.75" customHeight="1" x14ac:dyDescent="0.2">
      <c r="A94" s="141"/>
      <c r="B94" s="141"/>
      <c r="C94" s="141"/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1"/>
      <c r="T94" s="141"/>
      <c r="U94" s="141"/>
      <c r="V94" s="141"/>
      <c r="W94" s="141"/>
      <c r="X94" s="141"/>
      <c r="Y94" s="141"/>
      <c r="Z94" s="141"/>
    </row>
    <row r="95" spans="1:26" ht="12.75" customHeight="1" x14ac:dyDescent="0.2">
      <c r="A95" s="141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</row>
    <row r="96" spans="1:26" ht="12.75" customHeight="1" x14ac:dyDescent="0.2">
      <c r="A96" s="141"/>
      <c r="B96" s="141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</row>
    <row r="97" spans="1:26" ht="12.75" customHeight="1" x14ac:dyDescent="0.2">
      <c r="A97" s="141"/>
      <c r="B97" s="141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</row>
    <row r="98" spans="1:26" ht="12.75" customHeight="1" x14ac:dyDescent="0.2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</row>
    <row r="99" spans="1:26" ht="12.75" customHeight="1" x14ac:dyDescent="0.2">
      <c r="A99" s="141"/>
      <c r="B99" s="141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</row>
    <row r="100" spans="1:26" ht="12.75" customHeight="1" x14ac:dyDescent="0.2">
      <c r="A100" s="141"/>
      <c r="B100" s="141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</row>
    <row r="101" spans="1:26" ht="12.75" customHeight="1" x14ac:dyDescent="0.2">
      <c r="A101" s="141"/>
      <c r="B101" s="141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</row>
    <row r="102" spans="1:26" ht="12.75" customHeight="1" x14ac:dyDescent="0.2">
      <c r="A102" s="141"/>
      <c r="B102" s="141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</row>
    <row r="103" spans="1:26" ht="12.75" customHeight="1" x14ac:dyDescent="0.2">
      <c r="A103" s="141"/>
      <c r="B103" s="141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</row>
    <row r="104" spans="1:26" ht="12.75" customHeight="1" x14ac:dyDescent="0.2">
      <c r="A104" s="141"/>
      <c r="B104" s="141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</row>
    <row r="105" spans="1:26" ht="12.75" customHeight="1" x14ac:dyDescent="0.2">
      <c r="A105" s="141"/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</row>
    <row r="106" spans="1:26" ht="12.75" customHeight="1" x14ac:dyDescent="0.2">
      <c r="A106" s="141"/>
      <c r="B106" s="141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</row>
    <row r="107" spans="1:26" ht="12.75" customHeight="1" x14ac:dyDescent="0.2">
      <c r="A107" s="141"/>
      <c r="B107" s="141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</row>
    <row r="108" spans="1:26" ht="12.75" customHeight="1" x14ac:dyDescent="0.2">
      <c r="A108" s="141"/>
      <c r="B108" s="141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</row>
    <row r="109" spans="1:26" ht="12.75" customHeight="1" x14ac:dyDescent="0.2">
      <c r="A109" s="141"/>
      <c r="B109" s="141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</row>
    <row r="110" spans="1:26" ht="12.75" customHeight="1" x14ac:dyDescent="0.2">
      <c r="A110" s="141"/>
      <c r="B110" s="141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</row>
    <row r="111" spans="1:26" ht="12.75" customHeight="1" x14ac:dyDescent="0.2">
      <c r="A111" s="141"/>
      <c r="B111" s="141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</row>
    <row r="112" spans="1:26" ht="12.75" customHeight="1" x14ac:dyDescent="0.2">
      <c r="A112" s="141"/>
      <c r="B112" s="141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</row>
    <row r="113" spans="1:26" ht="12.75" customHeight="1" x14ac:dyDescent="0.2">
      <c r="A113" s="141"/>
      <c r="B113" s="141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</row>
    <row r="114" spans="1:26" ht="12.75" customHeight="1" x14ac:dyDescent="0.2">
      <c r="A114" s="141"/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</row>
    <row r="115" spans="1:26" ht="12.75" customHeight="1" x14ac:dyDescent="0.2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</row>
    <row r="116" spans="1:26" ht="12.75" customHeight="1" x14ac:dyDescent="0.2">
      <c r="A116" s="141"/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</row>
    <row r="117" spans="1:26" ht="12.75" customHeight="1" x14ac:dyDescent="0.2">
      <c r="A117" s="141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</row>
    <row r="118" spans="1:26" ht="12.75" customHeight="1" x14ac:dyDescent="0.2">
      <c r="A118" s="141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</row>
    <row r="119" spans="1:26" ht="12.75" customHeight="1" x14ac:dyDescent="0.2">
      <c r="A119" s="141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</row>
    <row r="120" spans="1:26" ht="12.75" customHeight="1" x14ac:dyDescent="0.2">
      <c r="A120" s="141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</row>
    <row r="121" spans="1:26" ht="12.75" customHeight="1" x14ac:dyDescent="0.2">
      <c r="A121" s="141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</row>
    <row r="122" spans="1:26" ht="12.75" customHeight="1" x14ac:dyDescent="0.2">
      <c r="A122" s="141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</row>
    <row r="123" spans="1:26" ht="12.75" customHeight="1" x14ac:dyDescent="0.2">
      <c r="A123" s="141"/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</row>
    <row r="124" spans="1:26" ht="12.75" customHeight="1" x14ac:dyDescent="0.2">
      <c r="A124" s="141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</row>
    <row r="125" spans="1:26" ht="12.75" customHeight="1" x14ac:dyDescent="0.2">
      <c r="A125" s="141"/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</row>
    <row r="126" spans="1:26" ht="12.75" customHeight="1" x14ac:dyDescent="0.2">
      <c r="A126" s="141"/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</row>
    <row r="127" spans="1:26" ht="12.75" customHeight="1" x14ac:dyDescent="0.2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</row>
    <row r="128" spans="1:26" ht="12.75" customHeight="1" x14ac:dyDescent="0.2">
      <c r="A128" s="141"/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</row>
    <row r="129" spans="1:26" ht="12.75" customHeight="1" x14ac:dyDescent="0.2">
      <c r="A129" s="141"/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</row>
    <row r="130" spans="1:26" ht="12.75" customHeight="1" x14ac:dyDescent="0.2">
      <c r="A130" s="141"/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</row>
    <row r="131" spans="1:26" ht="12.75" customHeight="1" x14ac:dyDescent="0.2">
      <c r="A131" s="141"/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</row>
    <row r="132" spans="1:26" ht="12.75" customHeight="1" x14ac:dyDescent="0.2">
      <c r="A132" s="141"/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</row>
    <row r="133" spans="1:26" ht="12.75" customHeight="1" x14ac:dyDescent="0.2">
      <c r="A133" s="141"/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</row>
    <row r="134" spans="1:26" ht="12.75" customHeight="1" x14ac:dyDescent="0.2">
      <c r="A134" s="141"/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</row>
    <row r="135" spans="1:26" ht="12.75" customHeight="1" x14ac:dyDescent="0.2">
      <c r="A135" s="141"/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</row>
    <row r="136" spans="1:26" ht="12.75" customHeight="1" x14ac:dyDescent="0.2">
      <c r="A136" s="141"/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</row>
    <row r="137" spans="1:26" ht="12.75" customHeight="1" x14ac:dyDescent="0.2">
      <c r="A137" s="141"/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</row>
    <row r="138" spans="1:26" ht="12.75" customHeight="1" x14ac:dyDescent="0.2">
      <c r="A138" s="141"/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</row>
    <row r="139" spans="1:26" ht="12.75" customHeight="1" x14ac:dyDescent="0.2">
      <c r="A139" s="141"/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</row>
    <row r="140" spans="1:26" ht="12.75" customHeight="1" x14ac:dyDescent="0.2">
      <c r="A140" s="141"/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</row>
    <row r="141" spans="1:26" ht="12.75" customHeight="1" x14ac:dyDescent="0.2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</row>
    <row r="142" spans="1:26" ht="12.75" customHeight="1" x14ac:dyDescent="0.2">
      <c r="A142" s="141"/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</row>
    <row r="143" spans="1:26" ht="12.75" customHeight="1" x14ac:dyDescent="0.2">
      <c r="A143" s="141"/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</row>
    <row r="144" spans="1:26" ht="12.75" customHeight="1" x14ac:dyDescent="0.2">
      <c r="A144" s="141"/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</row>
    <row r="145" spans="1:26" ht="12.75" customHeight="1" x14ac:dyDescent="0.2">
      <c r="A145" s="141"/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</row>
    <row r="146" spans="1:26" ht="12.75" customHeight="1" x14ac:dyDescent="0.2">
      <c r="A146" s="141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</row>
    <row r="147" spans="1:26" ht="12.75" customHeight="1" x14ac:dyDescent="0.2">
      <c r="A147" s="141"/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</row>
    <row r="148" spans="1:26" ht="12.75" customHeight="1" x14ac:dyDescent="0.2">
      <c r="A148" s="141"/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</row>
    <row r="149" spans="1:26" ht="12.75" customHeight="1" x14ac:dyDescent="0.2">
      <c r="A149" s="141"/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</row>
    <row r="150" spans="1:26" ht="12.75" customHeight="1" x14ac:dyDescent="0.2">
      <c r="A150" s="141"/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</row>
    <row r="151" spans="1:26" ht="12.75" customHeight="1" x14ac:dyDescent="0.2">
      <c r="A151" s="141"/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</row>
    <row r="152" spans="1:26" ht="12.75" customHeight="1" x14ac:dyDescent="0.2">
      <c r="A152" s="141"/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</row>
    <row r="153" spans="1:26" ht="12.75" customHeight="1" x14ac:dyDescent="0.2">
      <c r="A153" s="141"/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</row>
    <row r="154" spans="1:26" ht="12.75" customHeight="1" x14ac:dyDescent="0.2">
      <c r="A154" s="141"/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</row>
    <row r="155" spans="1:26" ht="12.75" customHeight="1" x14ac:dyDescent="0.2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</row>
    <row r="156" spans="1:26" ht="12.75" customHeight="1" x14ac:dyDescent="0.2">
      <c r="A156" s="141"/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</row>
    <row r="157" spans="1:26" ht="12.75" customHeight="1" x14ac:dyDescent="0.2">
      <c r="A157" s="141"/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</row>
    <row r="158" spans="1:26" ht="12.75" customHeight="1" x14ac:dyDescent="0.2">
      <c r="A158" s="141"/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</row>
    <row r="159" spans="1:26" ht="12.75" customHeight="1" x14ac:dyDescent="0.2">
      <c r="A159" s="141"/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</row>
    <row r="160" spans="1:26" ht="12.75" customHeight="1" x14ac:dyDescent="0.2">
      <c r="A160" s="141"/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</row>
    <row r="161" spans="1:26" ht="12.75" customHeight="1" x14ac:dyDescent="0.2">
      <c r="A161" s="141"/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</row>
    <row r="162" spans="1:26" ht="12.75" customHeight="1" x14ac:dyDescent="0.2">
      <c r="A162" s="141"/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</row>
    <row r="163" spans="1:26" ht="12.75" customHeight="1" x14ac:dyDescent="0.2">
      <c r="A163" s="141"/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</row>
    <row r="164" spans="1:26" ht="12.75" customHeight="1" x14ac:dyDescent="0.2">
      <c r="A164" s="141"/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</row>
    <row r="165" spans="1:26" ht="12.75" customHeight="1" x14ac:dyDescent="0.2">
      <c r="A165" s="141"/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</row>
    <row r="166" spans="1:26" ht="12.75" customHeight="1" x14ac:dyDescent="0.2">
      <c r="A166" s="141"/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</row>
    <row r="167" spans="1:26" ht="12.75" customHeight="1" x14ac:dyDescent="0.2">
      <c r="A167" s="141"/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</row>
    <row r="168" spans="1:26" ht="12.75" customHeight="1" x14ac:dyDescent="0.2">
      <c r="A168" s="141"/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</row>
    <row r="169" spans="1:26" ht="12.75" customHeight="1" x14ac:dyDescent="0.2">
      <c r="A169" s="141"/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</row>
    <row r="170" spans="1:26" ht="12.75" customHeight="1" x14ac:dyDescent="0.2">
      <c r="A170" s="141"/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</row>
    <row r="171" spans="1:26" ht="12.75" customHeight="1" x14ac:dyDescent="0.2">
      <c r="A171" s="141"/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</row>
    <row r="172" spans="1:26" ht="12.75" customHeight="1" x14ac:dyDescent="0.2">
      <c r="A172" s="141"/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</row>
    <row r="173" spans="1:26" ht="12.75" customHeight="1" x14ac:dyDescent="0.2">
      <c r="A173" s="141"/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</row>
    <row r="174" spans="1:26" ht="12.75" customHeight="1" x14ac:dyDescent="0.2">
      <c r="A174" s="141"/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</row>
    <row r="175" spans="1:26" ht="12.75" customHeight="1" x14ac:dyDescent="0.2">
      <c r="A175" s="141"/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</row>
    <row r="176" spans="1:26" ht="12.75" customHeight="1" x14ac:dyDescent="0.2">
      <c r="A176" s="141"/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</row>
    <row r="177" spans="1:26" ht="12.75" customHeight="1" x14ac:dyDescent="0.2">
      <c r="A177" s="141"/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</row>
    <row r="178" spans="1:26" ht="12.75" customHeight="1" x14ac:dyDescent="0.2">
      <c r="A178" s="141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</row>
    <row r="179" spans="1:26" ht="12.75" customHeight="1" x14ac:dyDescent="0.2">
      <c r="A179" s="141"/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</row>
    <row r="180" spans="1:26" ht="12.75" customHeight="1" x14ac:dyDescent="0.2">
      <c r="A180" s="141"/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</row>
    <row r="181" spans="1:26" ht="12.75" customHeight="1" x14ac:dyDescent="0.2">
      <c r="A181" s="141"/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</row>
    <row r="182" spans="1:26" ht="12.75" customHeight="1" x14ac:dyDescent="0.2">
      <c r="A182" s="141"/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</row>
    <row r="183" spans="1:26" ht="12.75" customHeight="1" x14ac:dyDescent="0.2">
      <c r="A183" s="141"/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</row>
    <row r="184" spans="1:26" ht="12.75" customHeight="1" x14ac:dyDescent="0.2">
      <c r="A184" s="141"/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</row>
    <row r="185" spans="1:26" ht="12.75" customHeight="1" x14ac:dyDescent="0.2">
      <c r="A185" s="141"/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</row>
    <row r="186" spans="1:26" ht="12.75" customHeight="1" x14ac:dyDescent="0.2">
      <c r="A186" s="141"/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</row>
    <row r="187" spans="1:26" ht="12.75" customHeight="1" x14ac:dyDescent="0.2">
      <c r="A187" s="141"/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</row>
    <row r="188" spans="1:26" ht="12.75" customHeight="1" x14ac:dyDescent="0.2">
      <c r="A188" s="141"/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</row>
    <row r="189" spans="1:26" ht="12.75" customHeight="1" x14ac:dyDescent="0.2">
      <c r="A189" s="141"/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</row>
    <row r="190" spans="1:26" ht="12.75" customHeight="1" x14ac:dyDescent="0.2">
      <c r="A190" s="141"/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</row>
    <row r="191" spans="1:26" ht="12.75" customHeight="1" x14ac:dyDescent="0.2">
      <c r="A191" s="141"/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</row>
    <row r="192" spans="1:26" ht="12.75" customHeight="1" x14ac:dyDescent="0.2">
      <c r="A192" s="141"/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</row>
    <row r="193" spans="1:26" ht="12.75" customHeight="1" x14ac:dyDescent="0.2">
      <c r="A193" s="141"/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</row>
    <row r="194" spans="1:26" ht="12.75" customHeight="1" x14ac:dyDescent="0.2">
      <c r="A194" s="141"/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</row>
    <row r="195" spans="1:26" ht="12.75" customHeight="1" x14ac:dyDescent="0.2">
      <c r="A195" s="141"/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</row>
    <row r="196" spans="1:26" ht="12.75" customHeight="1" x14ac:dyDescent="0.2">
      <c r="A196" s="141"/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</row>
    <row r="197" spans="1:26" ht="12.75" customHeight="1" x14ac:dyDescent="0.2">
      <c r="A197" s="141"/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</row>
    <row r="198" spans="1:26" ht="12.75" customHeight="1" x14ac:dyDescent="0.2">
      <c r="A198" s="141"/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</row>
    <row r="199" spans="1:26" ht="12.75" customHeight="1" x14ac:dyDescent="0.2">
      <c r="A199" s="141"/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</row>
    <row r="200" spans="1:26" ht="12.75" customHeight="1" x14ac:dyDescent="0.2">
      <c r="A200" s="141"/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</row>
    <row r="201" spans="1:26" ht="12.75" customHeight="1" x14ac:dyDescent="0.2">
      <c r="A201" s="141"/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</row>
    <row r="202" spans="1:26" ht="12.75" customHeight="1" x14ac:dyDescent="0.2">
      <c r="A202" s="141"/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</row>
    <row r="203" spans="1:26" ht="12.75" customHeight="1" x14ac:dyDescent="0.2">
      <c r="A203" s="141"/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</row>
    <row r="204" spans="1:26" ht="12.75" customHeight="1" x14ac:dyDescent="0.2">
      <c r="A204" s="141"/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</row>
    <row r="205" spans="1:26" ht="12.75" customHeight="1" x14ac:dyDescent="0.2">
      <c r="A205" s="141"/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</row>
    <row r="206" spans="1:26" ht="12.75" customHeight="1" x14ac:dyDescent="0.2">
      <c r="A206" s="141"/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</row>
    <row r="207" spans="1:26" ht="12.75" customHeight="1" x14ac:dyDescent="0.2">
      <c r="A207" s="141"/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</row>
    <row r="208" spans="1:26" ht="12.75" customHeight="1" x14ac:dyDescent="0.2">
      <c r="A208" s="141"/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</row>
    <row r="209" spans="1:26" ht="12.75" customHeight="1" x14ac:dyDescent="0.2">
      <c r="A209" s="141"/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</row>
    <row r="210" spans="1:26" ht="12.75" customHeight="1" x14ac:dyDescent="0.2">
      <c r="A210" s="141"/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</row>
    <row r="211" spans="1:26" ht="12.75" customHeight="1" x14ac:dyDescent="0.2">
      <c r="A211" s="141"/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</row>
    <row r="212" spans="1:26" ht="12.75" customHeight="1" x14ac:dyDescent="0.2">
      <c r="A212" s="141"/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</row>
    <row r="213" spans="1:26" ht="12.75" customHeight="1" x14ac:dyDescent="0.2">
      <c r="A213" s="141"/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</row>
    <row r="214" spans="1:26" ht="12.75" customHeight="1" x14ac:dyDescent="0.2">
      <c r="A214" s="141"/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</row>
    <row r="215" spans="1:26" ht="12.75" customHeight="1" x14ac:dyDescent="0.2">
      <c r="A215" s="141"/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</row>
    <row r="216" spans="1:26" ht="12.75" customHeight="1" x14ac:dyDescent="0.2">
      <c r="A216" s="141"/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</row>
    <row r="217" spans="1:26" ht="12.75" customHeight="1" x14ac:dyDescent="0.2">
      <c r="A217" s="141"/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</row>
    <row r="218" spans="1:26" ht="12.75" customHeight="1" x14ac:dyDescent="0.2">
      <c r="A218" s="141"/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</row>
    <row r="219" spans="1:26" ht="12.75" customHeight="1" x14ac:dyDescent="0.2">
      <c r="A219" s="141"/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</row>
    <row r="220" spans="1:26" ht="12.75" customHeight="1" x14ac:dyDescent="0.2">
      <c r="A220" s="141"/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</row>
    <row r="221" spans="1:26" ht="12.75" customHeight="1" x14ac:dyDescent="0.2">
      <c r="A221" s="141"/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</row>
    <row r="222" spans="1:26" ht="12.75" customHeight="1" x14ac:dyDescent="0.2">
      <c r="A222" s="141"/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</row>
    <row r="223" spans="1:26" ht="12.75" customHeight="1" x14ac:dyDescent="0.2">
      <c r="A223" s="141"/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</row>
    <row r="224" spans="1:26" ht="12.75" customHeight="1" x14ac:dyDescent="0.2">
      <c r="A224" s="141"/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</row>
    <row r="225" spans="1:26" ht="12.75" customHeight="1" x14ac:dyDescent="0.2">
      <c r="A225" s="141"/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</row>
    <row r="226" spans="1:26" ht="12.75" customHeight="1" x14ac:dyDescent="0.2">
      <c r="A226" s="141"/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</row>
    <row r="227" spans="1:26" ht="12.75" customHeight="1" x14ac:dyDescent="0.2">
      <c r="A227" s="141"/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</row>
    <row r="228" spans="1:26" ht="12.75" customHeight="1" x14ac:dyDescent="0.2">
      <c r="A228" s="141"/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</row>
    <row r="229" spans="1:26" ht="12.75" customHeight="1" x14ac:dyDescent="0.2">
      <c r="A229" s="141"/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</row>
    <row r="230" spans="1:26" ht="12.75" customHeight="1" x14ac:dyDescent="0.2">
      <c r="A230" s="141"/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</row>
    <row r="231" spans="1:26" ht="12.75" customHeight="1" x14ac:dyDescent="0.2">
      <c r="A231" s="141"/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</row>
    <row r="232" spans="1:26" ht="12.75" customHeight="1" x14ac:dyDescent="0.2">
      <c r="A232" s="141"/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</row>
    <row r="233" spans="1:26" ht="12.75" customHeight="1" x14ac:dyDescent="0.2">
      <c r="A233" s="141"/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</row>
    <row r="234" spans="1:26" ht="12.75" customHeight="1" x14ac:dyDescent="0.2">
      <c r="A234" s="141"/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</row>
    <row r="235" spans="1:26" ht="12.75" customHeight="1" x14ac:dyDescent="0.2">
      <c r="A235" s="141"/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</row>
    <row r="236" spans="1:26" ht="12.75" customHeight="1" x14ac:dyDescent="0.2">
      <c r="A236" s="141"/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</row>
    <row r="237" spans="1:26" ht="12.75" customHeight="1" x14ac:dyDescent="0.2">
      <c r="A237" s="141"/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</row>
    <row r="238" spans="1:26" ht="12.75" customHeight="1" x14ac:dyDescent="0.2">
      <c r="A238" s="141"/>
      <c r="B238" s="141"/>
      <c r="C238" s="141"/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41"/>
      <c r="O238" s="141"/>
      <c r="P238" s="141"/>
      <c r="Q238" s="141"/>
      <c r="R238" s="141"/>
      <c r="S238" s="141"/>
      <c r="T238" s="141"/>
      <c r="U238" s="141"/>
      <c r="V238" s="141"/>
      <c r="W238" s="141"/>
      <c r="X238" s="141"/>
      <c r="Y238" s="141"/>
      <c r="Z238" s="141"/>
    </row>
    <row r="239" spans="1:26" ht="12.75" customHeight="1" x14ac:dyDescent="0.2">
      <c r="A239" s="141"/>
      <c r="B239" s="141"/>
      <c r="C239" s="141"/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41"/>
      <c r="O239" s="141"/>
      <c r="P239" s="141"/>
      <c r="Q239" s="141"/>
      <c r="R239" s="141"/>
      <c r="S239" s="141"/>
      <c r="T239" s="141"/>
      <c r="U239" s="141"/>
      <c r="V239" s="141"/>
      <c r="W239" s="141"/>
      <c r="X239" s="141"/>
      <c r="Y239" s="141"/>
      <c r="Z239" s="141"/>
    </row>
    <row r="240" spans="1:26" ht="12.75" customHeight="1" x14ac:dyDescent="0.2">
      <c r="A240" s="141"/>
      <c r="B240" s="141"/>
      <c r="C240" s="141"/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41"/>
      <c r="O240" s="141"/>
      <c r="P240" s="141"/>
      <c r="Q240" s="141"/>
      <c r="R240" s="141"/>
      <c r="S240" s="141"/>
      <c r="T240" s="141"/>
      <c r="U240" s="141"/>
      <c r="V240" s="141"/>
      <c r="W240" s="141"/>
      <c r="X240" s="141"/>
      <c r="Y240" s="141"/>
      <c r="Z240" s="141"/>
    </row>
    <row r="241" spans="1:26" ht="12.75" customHeight="1" x14ac:dyDescent="0.2">
      <c r="A241" s="141"/>
      <c r="B241" s="141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1"/>
      <c r="V241" s="141"/>
      <c r="W241" s="141"/>
      <c r="X241" s="141"/>
      <c r="Y241" s="141"/>
      <c r="Z241" s="141"/>
    </row>
    <row r="242" spans="1:26" ht="12.75" customHeight="1" x14ac:dyDescent="0.2">
      <c r="A242" s="141"/>
      <c r="B242" s="141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  <c r="V242" s="141"/>
      <c r="W242" s="141"/>
      <c r="X242" s="141"/>
      <c r="Y242" s="141"/>
      <c r="Z242" s="141"/>
    </row>
    <row r="243" spans="1:26" ht="12.75" customHeight="1" x14ac:dyDescent="0.2">
      <c r="A243" s="141"/>
      <c r="B243" s="141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1"/>
      <c r="V243" s="141"/>
      <c r="W243" s="141"/>
      <c r="X243" s="141"/>
      <c r="Y243" s="141"/>
      <c r="Z243" s="141"/>
    </row>
    <row r="244" spans="1:26" ht="12.75" customHeight="1" x14ac:dyDescent="0.2">
      <c r="A244" s="141"/>
      <c r="B244" s="141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</row>
    <row r="245" spans="1:26" ht="12.75" customHeight="1" x14ac:dyDescent="0.2">
      <c r="A245" s="141"/>
      <c r="B245" s="141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  <c r="V245" s="141"/>
      <c r="W245" s="141"/>
      <c r="X245" s="141"/>
      <c r="Y245" s="141"/>
      <c r="Z245" s="141"/>
    </row>
    <row r="246" spans="1:26" ht="12.75" customHeight="1" x14ac:dyDescent="0.2">
      <c r="A246" s="141"/>
      <c r="B246" s="141"/>
      <c r="C246" s="141"/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41"/>
      <c r="O246" s="141"/>
      <c r="P246" s="141"/>
      <c r="Q246" s="141"/>
      <c r="R246" s="141"/>
      <c r="S246" s="141"/>
      <c r="T246" s="141"/>
      <c r="U246" s="141"/>
      <c r="V246" s="141"/>
      <c r="W246" s="141"/>
      <c r="X246" s="141"/>
      <c r="Y246" s="141"/>
      <c r="Z246" s="141"/>
    </row>
    <row r="247" spans="1:26" ht="12.75" customHeight="1" x14ac:dyDescent="0.2">
      <c r="A247" s="141"/>
      <c r="B247" s="141"/>
      <c r="C247" s="141"/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41"/>
      <c r="O247" s="141"/>
      <c r="P247" s="141"/>
      <c r="Q247" s="141"/>
      <c r="R247" s="141"/>
      <c r="S247" s="141"/>
      <c r="T247" s="141"/>
      <c r="U247" s="141"/>
      <c r="V247" s="141"/>
      <c r="W247" s="141"/>
      <c r="X247" s="141"/>
      <c r="Y247" s="141"/>
      <c r="Z247" s="141"/>
    </row>
    <row r="248" spans="1:26" ht="12.75" customHeight="1" x14ac:dyDescent="0.2">
      <c r="A248" s="141"/>
      <c r="B248" s="141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</row>
    <row r="249" spans="1:26" ht="12.75" customHeight="1" x14ac:dyDescent="0.2">
      <c r="A249" s="141"/>
      <c r="B249" s="141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  <c r="V249" s="141"/>
      <c r="W249" s="141"/>
      <c r="X249" s="141"/>
      <c r="Y249" s="141"/>
      <c r="Z249" s="141"/>
    </row>
    <row r="250" spans="1:26" ht="12.75" customHeight="1" x14ac:dyDescent="0.2">
      <c r="A250" s="141"/>
      <c r="B250" s="141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  <c r="W250" s="141"/>
      <c r="X250" s="141"/>
      <c r="Y250" s="141"/>
      <c r="Z250" s="141"/>
    </row>
    <row r="251" spans="1:26" ht="12.75" customHeight="1" x14ac:dyDescent="0.2">
      <c r="A251" s="141"/>
      <c r="B251" s="141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  <c r="V251" s="141"/>
      <c r="W251" s="141"/>
      <c r="X251" s="141"/>
      <c r="Y251" s="141"/>
      <c r="Z251" s="141"/>
    </row>
    <row r="252" spans="1:26" ht="12.75" customHeight="1" x14ac:dyDescent="0.2">
      <c r="A252" s="141"/>
      <c r="B252" s="141"/>
      <c r="C252" s="141"/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1"/>
      <c r="O252" s="141"/>
      <c r="P252" s="141"/>
      <c r="Q252" s="141"/>
      <c r="R252" s="141"/>
      <c r="S252" s="141"/>
      <c r="T252" s="141"/>
      <c r="U252" s="141"/>
      <c r="V252" s="141"/>
      <c r="W252" s="141"/>
      <c r="X252" s="141"/>
      <c r="Y252" s="141"/>
      <c r="Z252" s="141"/>
    </row>
    <row r="253" spans="1:26" ht="12.75" customHeight="1" x14ac:dyDescent="0.2">
      <c r="A253" s="141"/>
      <c r="B253" s="141"/>
      <c r="C253" s="141"/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1"/>
      <c r="O253" s="141"/>
      <c r="P253" s="141"/>
      <c r="Q253" s="141"/>
      <c r="R253" s="141"/>
      <c r="S253" s="141"/>
      <c r="T253" s="141"/>
      <c r="U253" s="141"/>
      <c r="V253" s="141"/>
      <c r="W253" s="141"/>
      <c r="X253" s="141"/>
      <c r="Y253" s="141"/>
      <c r="Z253" s="141"/>
    </row>
    <row r="254" spans="1:26" ht="12.75" customHeight="1" x14ac:dyDescent="0.2">
      <c r="A254" s="141"/>
      <c r="B254" s="141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  <c r="V254" s="141"/>
      <c r="W254" s="141"/>
      <c r="X254" s="141"/>
      <c r="Y254" s="141"/>
      <c r="Z254" s="141"/>
    </row>
    <row r="255" spans="1:26" ht="12.75" customHeight="1" x14ac:dyDescent="0.2">
      <c r="A255" s="141"/>
      <c r="B255" s="141"/>
      <c r="C255" s="141"/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  <c r="S255" s="141"/>
      <c r="T255" s="141"/>
      <c r="U255" s="141"/>
      <c r="V255" s="141"/>
      <c r="W255" s="141"/>
      <c r="X255" s="141"/>
      <c r="Y255" s="141"/>
      <c r="Z255" s="141"/>
    </row>
    <row r="256" spans="1:26" ht="12.75" customHeight="1" x14ac:dyDescent="0.2">
      <c r="A256" s="141"/>
      <c r="B256" s="141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1"/>
      <c r="V256" s="141"/>
      <c r="W256" s="141"/>
      <c r="X256" s="141"/>
      <c r="Y256" s="141"/>
      <c r="Z256" s="141"/>
    </row>
    <row r="257" spans="1:26" ht="12.75" customHeight="1" x14ac:dyDescent="0.2">
      <c r="A257" s="141"/>
      <c r="B257" s="141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  <c r="V257" s="141"/>
      <c r="W257" s="141"/>
      <c r="X257" s="141"/>
      <c r="Y257" s="141"/>
      <c r="Z257" s="141"/>
    </row>
    <row r="258" spans="1:26" ht="12.75" customHeight="1" x14ac:dyDescent="0.2">
      <c r="A258" s="141"/>
      <c r="B258" s="141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  <c r="V258" s="141"/>
      <c r="W258" s="141"/>
      <c r="X258" s="141"/>
      <c r="Y258" s="141"/>
      <c r="Z258" s="141"/>
    </row>
    <row r="259" spans="1:26" ht="12.75" customHeight="1" x14ac:dyDescent="0.2">
      <c r="A259" s="141"/>
      <c r="B259" s="141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  <c r="W259" s="141"/>
      <c r="X259" s="141"/>
      <c r="Y259" s="141"/>
      <c r="Z259" s="141"/>
    </row>
    <row r="260" spans="1:26" ht="12.75" customHeight="1" x14ac:dyDescent="0.2">
      <c r="A260" s="141"/>
      <c r="B260" s="141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  <c r="Y260" s="141"/>
      <c r="Z260" s="141"/>
    </row>
    <row r="261" spans="1:26" ht="12.75" customHeight="1" x14ac:dyDescent="0.2">
      <c r="A261" s="141"/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141"/>
      <c r="Z261" s="141"/>
    </row>
    <row r="262" spans="1:26" ht="12.75" customHeight="1" x14ac:dyDescent="0.2">
      <c r="A262" s="141"/>
      <c r="B262" s="141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  <c r="Y262" s="141"/>
      <c r="Z262" s="141"/>
    </row>
    <row r="263" spans="1:26" ht="12.75" customHeight="1" x14ac:dyDescent="0.2">
      <c r="A263" s="141"/>
      <c r="B263" s="141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  <c r="Z263" s="141"/>
    </row>
    <row r="264" spans="1:26" ht="12.75" customHeight="1" x14ac:dyDescent="0.2">
      <c r="A264" s="141"/>
      <c r="B264" s="141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  <c r="Y264" s="141"/>
      <c r="Z264" s="141"/>
    </row>
    <row r="265" spans="1:26" ht="12.75" customHeight="1" x14ac:dyDescent="0.2">
      <c r="A265" s="141"/>
      <c r="B265" s="141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  <c r="Y265" s="141"/>
      <c r="Z265" s="141"/>
    </row>
    <row r="266" spans="1:26" ht="12.75" customHeight="1" x14ac:dyDescent="0.2">
      <c r="A266" s="141"/>
      <c r="B266" s="141"/>
      <c r="C266" s="141"/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  <c r="S266" s="141"/>
      <c r="T266" s="141"/>
      <c r="U266" s="141"/>
      <c r="V266" s="141"/>
      <c r="W266" s="141"/>
      <c r="X266" s="141"/>
      <c r="Y266" s="141"/>
      <c r="Z266" s="141"/>
    </row>
    <row r="267" spans="1:26" ht="12.75" customHeight="1" x14ac:dyDescent="0.2">
      <c r="A267" s="141"/>
      <c r="B267" s="141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  <c r="Y267" s="141"/>
      <c r="Z267" s="141"/>
    </row>
    <row r="268" spans="1:26" ht="12.75" customHeight="1" x14ac:dyDescent="0.2">
      <c r="A268" s="141"/>
      <c r="B268" s="141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  <c r="W268" s="141"/>
      <c r="X268" s="141"/>
      <c r="Y268" s="141"/>
      <c r="Z268" s="141"/>
    </row>
    <row r="269" spans="1:26" ht="12.75" customHeight="1" x14ac:dyDescent="0.2">
      <c r="A269" s="141"/>
      <c r="B269" s="141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  <c r="Y269" s="141"/>
      <c r="Z269" s="141"/>
    </row>
    <row r="270" spans="1:26" ht="12.75" customHeight="1" x14ac:dyDescent="0.2">
      <c r="A270" s="141"/>
      <c r="B270" s="141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  <c r="Y270" s="141"/>
      <c r="Z270" s="141"/>
    </row>
    <row r="271" spans="1:26" ht="12.75" customHeight="1" x14ac:dyDescent="0.2">
      <c r="A271" s="141"/>
      <c r="B271" s="141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</row>
    <row r="272" spans="1:26" ht="12.75" customHeight="1" x14ac:dyDescent="0.2">
      <c r="A272" s="141"/>
      <c r="B272" s="141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  <c r="Y272" s="141"/>
      <c r="Z272" s="141"/>
    </row>
    <row r="273" spans="1:26" ht="12.75" customHeight="1" x14ac:dyDescent="0.2">
      <c r="A273" s="141"/>
      <c r="B273" s="141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  <c r="Y273" s="141"/>
      <c r="Z273" s="141"/>
    </row>
    <row r="274" spans="1:26" ht="12.75" customHeight="1" x14ac:dyDescent="0.2">
      <c r="A274" s="141"/>
      <c r="B274" s="141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  <c r="V274" s="141"/>
      <c r="W274" s="141"/>
      <c r="X274" s="141"/>
      <c r="Y274" s="141"/>
      <c r="Z274" s="141"/>
    </row>
    <row r="275" spans="1:26" ht="12.75" customHeight="1" x14ac:dyDescent="0.2">
      <c r="A275" s="141"/>
      <c r="B275" s="141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  <c r="Y275" s="141"/>
      <c r="Z275" s="141"/>
    </row>
    <row r="276" spans="1:26" ht="12.75" customHeight="1" x14ac:dyDescent="0.2">
      <c r="A276" s="141"/>
      <c r="B276" s="141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</row>
    <row r="277" spans="1:26" ht="12.75" customHeight="1" x14ac:dyDescent="0.2">
      <c r="A277" s="141"/>
      <c r="B277" s="141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  <c r="Y277" s="141"/>
      <c r="Z277" s="141"/>
    </row>
    <row r="278" spans="1:26" ht="12.75" customHeight="1" x14ac:dyDescent="0.2">
      <c r="A278" s="141"/>
      <c r="B278" s="141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  <c r="Y278" s="141"/>
      <c r="Z278" s="141"/>
    </row>
    <row r="279" spans="1:26" ht="12.75" customHeight="1" x14ac:dyDescent="0.2">
      <c r="A279" s="141"/>
      <c r="B279" s="141"/>
      <c r="C279" s="141"/>
      <c r="D279" s="141"/>
      <c r="E279" s="141"/>
      <c r="F279" s="141"/>
      <c r="G279" s="141"/>
      <c r="H279" s="141"/>
      <c r="I279" s="141"/>
      <c r="J279" s="141"/>
      <c r="K279" s="141"/>
      <c r="L279" s="141"/>
      <c r="M279" s="141"/>
      <c r="N279" s="141"/>
      <c r="O279" s="141"/>
      <c r="P279" s="141"/>
      <c r="Q279" s="141"/>
      <c r="R279" s="141"/>
      <c r="S279" s="141"/>
      <c r="T279" s="141"/>
      <c r="U279" s="141"/>
      <c r="V279" s="141"/>
      <c r="W279" s="141"/>
      <c r="X279" s="141"/>
      <c r="Y279" s="141"/>
      <c r="Z279" s="141"/>
    </row>
    <row r="280" spans="1:26" ht="12.75" customHeight="1" x14ac:dyDescent="0.2">
      <c r="A280" s="141"/>
      <c r="B280" s="141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  <c r="Y280" s="141"/>
      <c r="Z280" s="141"/>
    </row>
    <row r="281" spans="1:26" ht="12.75" customHeight="1" x14ac:dyDescent="0.2">
      <c r="A281" s="141"/>
      <c r="B281" s="141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</row>
    <row r="282" spans="1:26" ht="12.75" customHeight="1" x14ac:dyDescent="0.2">
      <c r="A282" s="141"/>
      <c r="B282" s="141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  <c r="Y282" s="141"/>
      <c r="Z282" s="141"/>
    </row>
    <row r="283" spans="1:26" ht="12.75" customHeight="1" x14ac:dyDescent="0.2">
      <c r="A283" s="141"/>
      <c r="B283" s="141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  <c r="Y283" s="141"/>
      <c r="Z283" s="141"/>
    </row>
    <row r="284" spans="1:26" ht="12.75" customHeight="1" x14ac:dyDescent="0.2">
      <c r="A284" s="141"/>
      <c r="B284" s="141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</row>
    <row r="285" spans="1:26" ht="12.75" customHeight="1" x14ac:dyDescent="0.2">
      <c r="A285" s="141"/>
      <c r="B285" s="141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  <c r="Y285" s="141"/>
      <c r="Z285" s="141"/>
    </row>
    <row r="286" spans="1:26" ht="12.75" customHeight="1" x14ac:dyDescent="0.2">
      <c r="A286" s="141"/>
      <c r="B286" s="141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  <c r="Y286" s="141"/>
      <c r="Z286" s="141"/>
    </row>
    <row r="287" spans="1:26" ht="12.75" customHeight="1" x14ac:dyDescent="0.2">
      <c r="A287" s="141"/>
      <c r="B287" s="141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  <c r="Y287" s="141"/>
      <c r="Z287" s="141"/>
    </row>
    <row r="288" spans="1:26" ht="12.75" customHeight="1" x14ac:dyDescent="0.2">
      <c r="A288" s="141"/>
      <c r="B288" s="141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  <c r="Y288" s="141"/>
      <c r="Z288" s="141"/>
    </row>
    <row r="289" spans="1:26" ht="12.75" customHeight="1" x14ac:dyDescent="0.2">
      <c r="A289" s="141"/>
      <c r="B289" s="141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  <c r="Y289" s="141"/>
      <c r="Z289" s="141"/>
    </row>
    <row r="290" spans="1:26" ht="12.75" customHeight="1" x14ac:dyDescent="0.2">
      <c r="A290" s="141"/>
      <c r="B290" s="141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  <c r="Y290" s="141"/>
      <c r="Z290" s="141"/>
    </row>
    <row r="291" spans="1:26" ht="12.75" customHeight="1" x14ac:dyDescent="0.2">
      <c r="A291" s="141"/>
      <c r="B291" s="141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</row>
    <row r="292" spans="1:26" ht="12.75" customHeight="1" x14ac:dyDescent="0.2">
      <c r="A292" s="141"/>
      <c r="B292" s="141"/>
      <c r="C292" s="141"/>
      <c r="D292" s="141"/>
      <c r="E292" s="141"/>
      <c r="F292" s="141"/>
      <c r="G292" s="141"/>
      <c r="H292" s="141"/>
      <c r="I292" s="141"/>
      <c r="J292" s="141"/>
      <c r="K292" s="141"/>
      <c r="L292" s="141"/>
      <c r="M292" s="141"/>
      <c r="N292" s="141"/>
      <c r="O292" s="141"/>
      <c r="P292" s="141"/>
      <c r="Q292" s="141"/>
      <c r="R292" s="141"/>
      <c r="S292" s="141"/>
      <c r="T292" s="141"/>
      <c r="U292" s="141"/>
      <c r="V292" s="141"/>
      <c r="W292" s="141"/>
      <c r="X292" s="141"/>
      <c r="Y292" s="141"/>
      <c r="Z292" s="141"/>
    </row>
    <row r="293" spans="1:26" ht="12.75" customHeight="1" x14ac:dyDescent="0.2">
      <c r="A293" s="141"/>
      <c r="B293" s="141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141"/>
      <c r="W293" s="141"/>
      <c r="X293" s="141"/>
      <c r="Y293" s="141"/>
      <c r="Z293" s="141"/>
    </row>
    <row r="294" spans="1:26" ht="12.75" customHeight="1" x14ac:dyDescent="0.2">
      <c r="A294" s="141"/>
      <c r="B294" s="141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  <c r="Y294" s="141"/>
      <c r="Z294" s="141"/>
    </row>
    <row r="295" spans="1:26" ht="12.75" customHeight="1" x14ac:dyDescent="0.2">
      <c r="A295" s="141"/>
      <c r="B295" s="141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141"/>
      <c r="W295" s="141"/>
      <c r="X295" s="141"/>
      <c r="Y295" s="141"/>
      <c r="Z295" s="141"/>
    </row>
    <row r="296" spans="1:26" ht="12.75" customHeight="1" x14ac:dyDescent="0.2">
      <c r="A296" s="141"/>
      <c r="B296" s="141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  <c r="Y296" s="141"/>
      <c r="Z296" s="141"/>
    </row>
    <row r="297" spans="1:26" ht="12.75" customHeight="1" x14ac:dyDescent="0.2">
      <c r="A297" s="141"/>
      <c r="B297" s="141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  <c r="Y297" s="141"/>
      <c r="Z297" s="141"/>
    </row>
    <row r="298" spans="1:26" ht="12.75" customHeight="1" x14ac:dyDescent="0.2">
      <c r="A298" s="141"/>
      <c r="B298" s="141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  <c r="Y298" s="141"/>
      <c r="Z298" s="141"/>
    </row>
    <row r="299" spans="1:26" ht="12.75" customHeight="1" x14ac:dyDescent="0.2">
      <c r="A299" s="141"/>
      <c r="B299" s="141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  <c r="Y299" s="141"/>
      <c r="Z299" s="141"/>
    </row>
    <row r="300" spans="1:26" ht="12.75" customHeight="1" x14ac:dyDescent="0.2">
      <c r="A300" s="141"/>
      <c r="B300" s="141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  <c r="Y300" s="141"/>
      <c r="Z300" s="141"/>
    </row>
    <row r="301" spans="1:26" ht="12.75" customHeight="1" x14ac:dyDescent="0.2">
      <c r="A301" s="141"/>
      <c r="B301" s="141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  <c r="Y301" s="141"/>
      <c r="Z301" s="141"/>
    </row>
    <row r="302" spans="1:26" ht="12.75" customHeight="1" x14ac:dyDescent="0.2">
      <c r="A302" s="141"/>
      <c r="B302" s="141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</row>
    <row r="303" spans="1:26" ht="12.75" customHeight="1" x14ac:dyDescent="0.2">
      <c r="A303" s="141"/>
      <c r="B303" s="141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  <c r="Y303" s="141"/>
      <c r="Z303" s="141"/>
    </row>
    <row r="304" spans="1:26" ht="12.75" customHeight="1" x14ac:dyDescent="0.2">
      <c r="A304" s="141"/>
      <c r="B304" s="141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  <c r="Y304" s="141"/>
      <c r="Z304" s="141"/>
    </row>
    <row r="305" spans="1:26" ht="12.75" customHeight="1" x14ac:dyDescent="0.2">
      <c r="A305" s="141"/>
      <c r="B305" s="141"/>
      <c r="C305" s="141"/>
      <c r="D305" s="141"/>
      <c r="E305" s="141"/>
      <c r="F305" s="141"/>
      <c r="G305" s="141"/>
      <c r="H305" s="141"/>
      <c r="I305" s="141"/>
      <c r="J305" s="141"/>
      <c r="K305" s="141"/>
      <c r="L305" s="141"/>
      <c r="M305" s="141"/>
      <c r="N305" s="141"/>
      <c r="O305" s="141"/>
      <c r="P305" s="141"/>
      <c r="Q305" s="141"/>
      <c r="R305" s="141"/>
      <c r="S305" s="141"/>
      <c r="T305" s="141"/>
      <c r="U305" s="141"/>
      <c r="V305" s="141"/>
      <c r="W305" s="141"/>
      <c r="X305" s="141"/>
      <c r="Y305" s="141"/>
      <c r="Z305" s="141"/>
    </row>
    <row r="306" spans="1:26" ht="12.75" customHeight="1" x14ac:dyDescent="0.2">
      <c r="A306" s="141"/>
      <c r="B306" s="141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  <c r="Y306" s="141"/>
      <c r="Z306" s="141"/>
    </row>
    <row r="307" spans="1:26" ht="12.75" customHeight="1" x14ac:dyDescent="0.2">
      <c r="A307" s="141"/>
      <c r="B307" s="141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  <c r="Y307" s="141"/>
      <c r="Z307" s="141"/>
    </row>
    <row r="308" spans="1:26" ht="12.75" customHeight="1" x14ac:dyDescent="0.2">
      <c r="A308" s="141"/>
      <c r="B308" s="141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  <c r="Y308" s="141"/>
      <c r="Z308" s="141"/>
    </row>
    <row r="309" spans="1:26" ht="12.75" customHeight="1" x14ac:dyDescent="0.2">
      <c r="A309" s="141"/>
      <c r="B309" s="141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  <c r="Y309" s="141"/>
      <c r="Z309" s="141"/>
    </row>
    <row r="310" spans="1:26" ht="12.75" customHeight="1" x14ac:dyDescent="0.2">
      <c r="A310" s="141"/>
      <c r="B310" s="141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</row>
    <row r="311" spans="1:26" ht="12.75" customHeight="1" x14ac:dyDescent="0.2">
      <c r="A311" s="141"/>
      <c r="B311" s="141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  <c r="Y311" s="141"/>
      <c r="Z311" s="141"/>
    </row>
    <row r="312" spans="1:26" ht="12.75" customHeight="1" x14ac:dyDescent="0.2">
      <c r="A312" s="141"/>
      <c r="B312" s="141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  <c r="Y312" s="141"/>
      <c r="Z312" s="141"/>
    </row>
    <row r="313" spans="1:26" ht="12.75" customHeight="1" x14ac:dyDescent="0.2">
      <c r="A313" s="141"/>
      <c r="B313" s="141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  <c r="Y313" s="141"/>
      <c r="Z313" s="141"/>
    </row>
    <row r="314" spans="1:26" ht="12.75" customHeight="1" x14ac:dyDescent="0.2">
      <c r="A314" s="141"/>
      <c r="B314" s="141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  <c r="Y314" s="141"/>
      <c r="Z314" s="141"/>
    </row>
    <row r="315" spans="1:26" ht="12.75" customHeight="1" x14ac:dyDescent="0.2">
      <c r="A315" s="141"/>
      <c r="B315" s="141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  <c r="Y315" s="141"/>
      <c r="Z315" s="141"/>
    </row>
    <row r="316" spans="1:26" ht="12.75" customHeight="1" x14ac:dyDescent="0.2">
      <c r="A316" s="141"/>
      <c r="B316" s="141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  <c r="Y316" s="141"/>
      <c r="Z316" s="141"/>
    </row>
    <row r="317" spans="1:26" ht="12.75" customHeight="1" x14ac:dyDescent="0.2">
      <c r="A317" s="141"/>
      <c r="B317" s="141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  <c r="Y317" s="141"/>
      <c r="Z317" s="141"/>
    </row>
    <row r="318" spans="1:26" ht="12.75" customHeight="1" x14ac:dyDescent="0.2">
      <c r="A318" s="141"/>
      <c r="B318" s="141"/>
      <c r="C318" s="141"/>
      <c r="D318" s="141"/>
      <c r="E318" s="141"/>
      <c r="F318" s="141"/>
      <c r="G318" s="141"/>
      <c r="H318" s="141"/>
      <c r="I318" s="141"/>
      <c r="J318" s="141"/>
      <c r="K318" s="141"/>
      <c r="L318" s="141"/>
      <c r="M318" s="141"/>
      <c r="N318" s="141"/>
      <c r="O318" s="141"/>
      <c r="P318" s="141"/>
      <c r="Q318" s="141"/>
      <c r="R318" s="141"/>
      <c r="S318" s="141"/>
      <c r="T318" s="141"/>
      <c r="U318" s="141"/>
      <c r="V318" s="141"/>
      <c r="W318" s="141"/>
      <c r="X318" s="141"/>
      <c r="Y318" s="141"/>
      <c r="Z318" s="141"/>
    </row>
    <row r="319" spans="1:26" ht="12.75" customHeight="1" x14ac:dyDescent="0.2">
      <c r="A319" s="141"/>
      <c r="B319" s="141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  <c r="Y319" s="141"/>
      <c r="Z319" s="141"/>
    </row>
    <row r="320" spans="1:26" ht="12.75" customHeight="1" x14ac:dyDescent="0.2">
      <c r="A320" s="141"/>
      <c r="B320" s="141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141"/>
      <c r="Z320" s="141"/>
    </row>
    <row r="321" spans="1:26" ht="12.75" customHeight="1" x14ac:dyDescent="0.2">
      <c r="A321" s="141"/>
      <c r="B321" s="141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141"/>
      <c r="W321" s="141"/>
      <c r="X321" s="141"/>
      <c r="Y321" s="141"/>
      <c r="Z321" s="141"/>
    </row>
    <row r="322" spans="1:26" ht="12.75" customHeight="1" x14ac:dyDescent="0.2">
      <c r="A322" s="141"/>
      <c r="B322" s="141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  <c r="Y322" s="141"/>
      <c r="Z322" s="141"/>
    </row>
    <row r="323" spans="1:26" ht="12.75" customHeight="1" x14ac:dyDescent="0.2">
      <c r="A323" s="141"/>
      <c r="B323" s="141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141"/>
      <c r="W323" s="141"/>
      <c r="X323" s="141"/>
      <c r="Y323" s="141"/>
      <c r="Z323" s="141"/>
    </row>
    <row r="324" spans="1:26" ht="12.75" customHeight="1" x14ac:dyDescent="0.2">
      <c r="A324" s="141"/>
      <c r="B324" s="141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141"/>
      <c r="W324" s="141"/>
      <c r="X324" s="141"/>
      <c r="Y324" s="141"/>
      <c r="Z324" s="141"/>
    </row>
    <row r="325" spans="1:26" ht="12.75" customHeight="1" x14ac:dyDescent="0.2">
      <c r="A325" s="141"/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</row>
    <row r="326" spans="1:26" ht="12.75" customHeight="1" x14ac:dyDescent="0.2">
      <c r="A326" s="141"/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</row>
    <row r="327" spans="1:26" ht="12.75" customHeight="1" x14ac:dyDescent="0.2">
      <c r="A327" s="141"/>
      <c r="B327" s="141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  <c r="Y327" s="141"/>
      <c r="Z327" s="141"/>
    </row>
    <row r="328" spans="1:26" ht="12.75" customHeight="1" x14ac:dyDescent="0.2">
      <c r="A328" s="141"/>
      <c r="B328" s="141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  <c r="Z328" s="141"/>
    </row>
    <row r="329" spans="1:26" ht="12.75" customHeight="1" x14ac:dyDescent="0.2">
      <c r="A329" s="141"/>
      <c r="B329" s="141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141"/>
      <c r="W329" s="141"/>
      <c r="X329" s="141"/>
      <c r="Y329" s="141"/>
      <c r="Z329" s="141"/>
    </row>
    <row r="330" spans="1:26" ht="12.75" customHeight="1" x14ac:dyDescent="0.2">
      <c r="A330" s="141"/>
      <c r="B330" s="141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141"/>
      <c r="W330" s="141"/>
      <c r="X330" s="141"/>
      <c r="Y330" s="141"/>
      <c r="Z330" s="141"/>
    </row>
    <row r="331" spans="1:26" ht="12.75" customHeight="1" x14ac:dyDescent="0.2">
      <c r="A331" s="141"/>
      <c r="B331" s="141"/>
      <c r="C331" s="141"/>
      <c r="D331" s="141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  <c r="R331" s="141"/>
      <c r="S331" s="141"/>
      <c r="T331" s="141"/>
      <c r="U331" s="141"/>
      <c r="V331" s="141"/>
      <c r="W331" s="141"/>
      <c r="X331" s="141"/>
      <c r="Y331" s="141"/>
      <c r="Z331" s="141"/>
    </row>
    <row r="332" spans="1:26" ht="12.75" customHeight="1" x14ac:dyDescent="0.2">
      <c r="A332" s="141"/>
      <c r="B332" s="141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</row>
    <row r="333" spans="1:26" ht="12.75" customHeight="1" x14ac:dyDescent="0.2">
      <c r="A333" s="141"/>
      <c r="B333" s="141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</row>
    <row r="334" spans="1:26" ht="12.75" customHeight="1" x14ac:dyDescent="0.2">
      <c r="A334" s="141"/>
      <c r="B334" s="141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</row>
    <row r="335" spans="1:26" ht="12.75" customHeight="1" x14ac:dyDescent="0.2">
      <c r="A335" s="141"/>
      <c r="B335" s="141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</row>
    <row r="336" spans="1:26" ht="12.75" customHeight="1" x14ac:dyDescent="0.2">
      <c r="A336" s="141"/>
      <c r="B336" s="141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</row>
    <row r="337" spans="1:26" ht="12.75" customHeight="1" x14ac:dyDescent="0.2">
      <c r="A337" s="141"/>
      <c r="B337" s="141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</row>
    <row r="338" spans="1:26" ht="12.75" customHeight="1" x14ac:dyDescent="0.2">
      <c r="A338" s="141"/>
      <c r="B338" s="141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</row>
    <row r="339" spans="1:26" ht="12.75" customHeight="1" x14ac:dyDescent="0.2">
      <c r="A339" s="141"/>
      <c r="B339" s="141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</row>
    <row r="340" spans="1:26" ht="12.75" customHeight="1" x14ac:dyDescent="0.2">
      <c r="A340" s="141"/>
      <c r="B340" s="141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</row>
    <row r="341" spans="1:26" ht="12.75" customHeight="1" x14ac:dyDescent="0.2">
      <c r="A341" s="141"/>
      <c r="B341" s="141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</row>
    <row r="342" spans="1:26" ht="12.75" customHeight="1" x14ac:dyDescent="0.2">
      <c r="A342" s="141"/>
      <c r="B342" s="141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</row>
    <row r="343" spans="1:26" ht="12.75" customHeight="1" x14ac:dyDescent="0.2">
      <c r="A343" s="141"/>
      <c r="B343" s="141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</row>
    <row r="344" spans="1:26" ht="12.75" customHeight="1" x14ac:dyDescent="0.2">
      <c r="A344" s="141"/>
      <c r="B344" s="141"/>
      <c r="C344" s="141"/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1"/>
      <c r="O344" s="141"/>
      <c r="P344" s="141"/>
      <c r="Q344" s="141"/>
      <c r="R344" s="141"/>
      <c r="S344" s="141"/>
      <c r="T344" s="141"/>
      <c r="U344" s="141"/>
      <c r="V344" s="141"/>
      <c r="W344" s="141"/>
      <c r="X344" s="141"/>
      <c r="Y344" s="141"/>
      <c r="Z344" s="141"/>
    </row>
    <row r="345" spans="1:26" ht="12.75" customHeight="1" x14ac:dyDescent="0.2">
      <c r="A345" s="141"/>
      <c r="B345" s="141"/>
      <c r="C345" s="141"/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1"/>
      <c r="O345" s="141"/>
      <c r="P345" s="141"/>
      <c r="Q345" s="141"/>
      <c r="R345" s="141"/>
      <c r="S345" s="141"/>
      <c r="T345" s="141"/>
      <c r="U345" s="141"/>
      <c r="V345" s="141"/>
      <c r="W345" s="141"/>
      <c r="X345" s="141"/>
      <c r="Y345" s="141"/>
      <c r="Z345" s="141"/>
    </row>
    <row r="346" spans="1:26" ht="12.75" customHeight="1" x14ac:dyDescent="0.2">
      <c r="A346" s="141"/>
      <c r="B346" s="141"/>
      <c r="C346" s="141"/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1"/>
      <c r="O346" s="141"/>
      <c r="P346" s="141"/>
      <c r="Q346" s="141"/>
      <c r="R346" s="141"/>
      <c r="S346" s="141"/>
      <c r="T346" s="141"/>
      <c r="U346" s="141"/>
      <c r="V346" s="141"/>
      <c r="W346" s="141"/>
      <c r="X346" s="141"/>
      <c r="Y346" s="141"/>
      <c r="Z346" s="141"/>
    </row>
    <row r="347" spans="1:26" ht="12.75" customHeight="1" x14ac:dyDescent="0.2">
      <c r="A347" s="141"/>
      <c r="B347" s="141"/>
      <c r="C347" s="141"/>
      <c r="D347" s="141"/>
      <c r="E347" s="141"/>
      <c r="F347" s="141"/>
      <c r="G347" s="141"/>
      <c r="H347" s="141"/>
      <c r="I347" s="141"/>
      <c r="J347" s="141"/>
      <c r="K347" s="141"/>
      <c r="L347" s="141"/>
      <c r="M347" s="141"/>
      <c r="N347" s="141"/>
      <c r="O347" s="141"/>
      <c r="P347" s="141"/>
      <c r="Q347" s="141"/>
      <c r="R347" s="141"/>
      <c r="S347" s="141"/>
      <c r="T347" s="141"/>
      <c r="U347" s="141"/>
      <c r="V347" s="141"/>
      <c r="W347" s="141"/>
      <c r="X347" s="141"/>
      <c r="Y347" s="141"/>
      <c r="Z347" s="141"/>
    </row>
    <row r="348" spans="1:26" ht="12.75" customHeight="1" x14ac:dyDescent="0.2">
      <c r="A348" s="141"/>
      <c r="B348" s="141"/>
      <c r="C348" s="141"/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1"/>
      <c r="O348" s="141"/>
      <c r="P348" s="141"/>
      <c r="Q348" s="141"/>
      <c r="R348" s="141"/>
      <c r="S348" s="141"/>
      <c r="T348" s="141"/>
      <c r="U348" s="141"/>
      <c r="V348" s="141"/>
      <c r="W348" s="141"/>
      <c r="X348" s="141"/>
      <c r="Y348" s="141"/>
      <c r="Z348" s="141"/>
    </row>
    <row r="349" spans="1:26" ht="12.75" customHeight="1" x14ac:dyDescent="0.2">
      <c r="A349" s="141"/>
      <c r="B349" s="141"/>
      <c r="C349" s="141"/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1"/>
      <c r="O349" s="141"/>
      <c r="P349" s="141"/>
      <c r="Q349" s="141"/>
      <c r="R349" s="141"/>
      <c r="S349" s="141"/>
      <c r="T349" s="141"/>
      <c r="U349" s="141"/>
      <c r="V349" s="141"/>
      <c r="W349" s="141"/>
      <c r="X349" s="141"/>
      <c r="Y349" s="141"/>
      <c r="Z349" s="141"/>
    </row>
    <row r="350" spans="1:26" ht="12.75" customHeight="1" x14ac:dyDescent="0.2">
      <c r="A350" s="141"/>
      <c r="B350" s="141"/>
      <c r="C350" s="141"/>
      <c r="D350" s="141"/>
      <c r="E350" s="141"/>
      <c r="F350" s="141"/>
      <c r="G350" s="141"/>
      <c r="H350" s="141"/>
      <c r="I350" s="141"/>
      <c r="J350" s="141"/>
      <c r="K350" s="141"/>
      <c r="L350" s="141"/>
      <c r="M350" s="141"/>
      <c r="N350" s="141"/>
      <c r="O350" s="141"/>
      <c r="P350" s="141"/>
      <c r="Q350" s="141"/>
      <c r="R350" s="141"/>
      <c r="S350" s="141"/>
      <c r="T350" s="141"/>
      <c r="U350" s="141"/>
      <c r="V350" s="141"/>
      <c r="W350" s="141"/>
      <c r="X350" s="141"/>
      <c r="Y350" s="141"/>
      <c r="Z350" s="141"/>
    </row>
    <row r="351" spans="1:26" ht="12.75" customHeight="1" x14ac:dyDescent="0.2">
      <c r="A351" s="141"/>
      <c r="B351" s="141"/>
      <c r="C351" s="141"/>
      <c r="D351" s="141"/>
      <c r="E351" s="141"/>
      <c r="F351" s="141"/>
      <c r="G351" s="141"/>
      <c r="H351" s="141"/>
      <c r="I351" s="141"/>
      <c r="J351" s="141"/>
      <c r="K351" s="141"/>
      <c r="L351" s="141"/>
      <c r="M351" s="141"/>
      <c r="N351" s="141"/>
      <c r="O351" s="141"/>
      <c r="P351" s="141"/>
      <c r="Q351" s="141"/>
      <c r="R351" s="141"/>
      <c r="S351" s="141"/>
      <c r="T351" s="141"/>
      <c r="U351" s="141"/>
      <c r="V351" s="141"/>
      <c r="W351" s="141"/>
      <c r="X351" s="141"/>
      <c r="Y351" s="141"/>
      <c r="Z351" s="141"/>
    </row>
    <row r="352" spans="1:26" ht="12.75" customHeight="1" x14ac:dyDescent="0.2">
      <c r="A352" s="141"/>
      <c r="B352" s="141"/>
      <c r="C352" s="141"/>
      <c r="D352" s="141"/>
      <c r="E352" s="141"/>
      <c r="F352" s="141"/>
      <c r="G352" s="141"/>
      <c r="H352" s="141"/>
      <c r="I352" s="141"/>
      <c r="J352" s="141"/>
      <c r="K352" s="141"/>
      <c r="L352" s="141"/>
      <c r="M352" s="141"/>
      <c r="N352" s="141"/>
      <c r="O352" s="141"/>
      <c r="P352" s="141"/>
      <c r="Q352" s="141"/>
      <c r="R352" s="141"/>
      <c r="S352" s="141"/>
      <c r="T352" s="141"/>
      <c r="U352" s="141"/>
      <c r="V352" s="141"/>
      <c r="W352" s="141"/>
      <c r="X352" s="141"/>
      <c r="Y352" s="141"/>
      <c r="Z352" s="141"/>
    </row>
    <row r="353" spans="1:26" ht="12.75" customHeight="1" x14ac:dyDescent="0.2">
      <c r="A353" s="141"/>
      <c r="B353" s="141"/>
      <c r="C353" s="141"/>
      <c r="D353" s="141"/>
      <c r="E353" s="141"/>
      <c r="F353" s="141"/>
      <c r="G353" s="141"/>
      <c r="H353" s="141"/>
      <c r="I353" s="141"/>
      <c r="J353" s="141"/>
      <c r="K353" s="141"/>
      <c r="L353" s="141"/>
      <c r="M353" s="141"/>
      <c r="N353" s="141"/>
      <c r="O353" s="141"/>
      <c r="P353" s="141"/>
      <c r="Q353" s="141"/>
      <c r="R353" s="141"/>
      <c r="S353" s="141"/>
      <c r="T353" s="141"/>
      <c r="U353" s="141"/>
      <c r="V353" s="141"/>
      <c r="W353" s="141"/>
      <c r="X353" s="141"/>
      <c r="Y353" s="141"/>
      <c r="Z353" s="141"/>
    </row>
    <row r="354" spans="1:26" ht="12.75" customHeight="1" x14ac:dyDescent="0.2">
      <c r="A354" s="141"/>
      <c r="B354" s="141"/>
      <c r="C354" s="141"/>
      <c r="D354" s="141"/>
      <c r="E354" s="141"/>
      <c r="F354" s="141"/>
      <c r="G354" s="141"/>
      <c r="H354" s="141"/>
      <c r="I354" s="141"/>
      <c r="J354" s="141"/>
      <c r="K354" s="141"/>
      <c r="L354" s="141"/>
      <c r="M354" s="141"/>
      <c r="N354" s="141"/>
      <c r="O354" s="141"/>
      <c r="P354" s="141"/>
      <c r="Q354" s="141"/>
      <c r="R354" s="141"/>
      <c r="S354" s="141"/>
      <c r="T354" s="141"/>
      <c r="U354" s="141"/>
      <c r="V354" s="141"/>
      <c r="W354" s="141"/>
      <c r="X354" s="141"/>
      <c r="Y354" s="141"/>
      <c r="Z354" s="141"/>
    </row>
    <row r="355" spans="1:26" ht="12.75" customHeight="1" x14ac:dyDescent="0.2">
      <c r="A355" s="141"/>
      <c r="B355" s="141"/>
      <c r="C355" s="141"/>
      <c r="D355" s="141"/>
      <c r="E355" s="141"/>
      <c r="F355" s="141"/>
      <c r="G355" s="141"/>
      <c r="H355" s="141"/>
      <c r="I355" s="141"/>
      <c r="J355" s="141"/>
      <c r="K355" s="141"/>
      <c r="L355" s="141"/>
      <c r="M355" s="141"/>
      <c r="N355" s="141"/>
      <c r="O355" s="141"/>
      <c r="P355" s="141"/>
      <c r="Q355" s="141"/>
      <c r="R355" s="141"/>
      <c r="S355" s="141"/>
      <c r="T355" s="141"/>
      <c r="U355" s="141"/>
      <c r="V355" s="141"/>
      <c r="W355" s="141"/>
      <c r="X355" s="141"/>
      <c r="Y355" s="141"/>
      <c r="Z355" s="141"/>
    </row>
    <row r="356" spans="1:26" ht="12.75" customHeight="1" x14ac:dyDescent="0.2">
      <c r="A356" s="141"/>
      <c r="B356" s="141"/>
      <c r="C356" s="141"/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41"/>
      <c r="O356" s="141"/>
      <c r="P356" s="141"/>
      <c r="Q356" s="141"/>
      <c r="R356" s="141"/>
      <c r="S356" s="141"/>
      <c r="T356" s="141"/>
      <c r="U356" s="141"/>
      <c r="V356" s="141"/>
      <c r="W356" s="141"/>
      <c r="X356" s="141"/>
      <c r="Y356" s="141"/>
      <c r="Z356" s="141"/>
    </row>
    <row r="357" spans="1:26" ht="12.75" customHeight="1" x14ac:dyDescent="0.2">
      <c r="A357" s="141"/>
      <c r="B357" s="141"/>
      <c r="C357" s="141"/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1"/>
      <c r="O357" s="14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</row>
    <row r="358" spans="1:26" ht="12.75" customHeight="1" x14ac:dyDescent="0.2">
      <c r="A358" s="141"/>
      <c r="B358" s="141"/>
      <c r="C358" s="141"/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1"/>
      <c r="O358" s="141"/>
      <c r="P358" s="141"/>
      <c r="Q358" s="141"/>
      <c r="R358" s="141"/>
      <c r="S358" s="141"/>
      <c r="T358" s="141"/>
      <c r="U358" s="141"/>
      <c r="V358" s="141"/>
      <c r="W358" s="141"/>
      <c r="X358" s="141"/>
      <c r="Y358" s="141"/>
      <c r="Z358" s="141"/>
    </row>
    <row r="359" spans="1:26" ht="12.75" customHeight="1" x14ac:dyDescent="0.2">
      <c r="A359" s="141"/>
      <c r="B359" s="141"/>
      <c r="C359" s="141"/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1"/>
      <c r="O359" s="141"/>
      <c r="P359" s="141"/>
      <c r="Q359" s="141"/>
      <c r="R359" s="141"/>
      <c r="S359" s="141"/>
      <c r="T359" s="141"/>
      <c r="U359" s="141"/>
      <c r="V359" s="141"/>
      <c r="W359" s="141"/>
      <c r="X359" s="141"/>
      <c r="Y359" s="141"/>
      <c r="Z359" s="141"/>
    </row>
    <row r="360" spans="1:26" ht="12.75" customHeight="1" x14ac:dyDescent="0.2">
      <c r="A360" s="141"/>
      <c r="B360" s="141"/>
      <c r="C360" s="141"/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41"/>
      <c r="O360" s="141"/>
      <c r="P360" s="141"/>
      <c r="Q360" s="141"/>
      <c r="R360" s="141"/>
      <c r="S360" s="141"/>
      <c r="T360" s="141"/>
      <c r="U360" s="141"/>
      <c r="V360" s="141"/>
      <c r="W360" s="141"/>
      <c r="X360" s="141"/>
      <c r="Y360" s="141"/>
      <c r="Z360" s="141"/>
    </row>
    <row r="361" spans="1:26" ht="12.75" customHeight="1" x14ac:dyDescent="0.2">
      <c r="A361" s="141"/>
      <c r="B361" s="141"/>
      <c r="C361" s="141"/>
      <c r="D361" s="141"/>
      <c r="E361" s="141"/>
      <c r="F361" s="141"/>
      <c r="G361" s="141"/>
      <c r="H361" s="141"/>
      <c r="I361" s="141"/>
      <c r="J361" s="141"/>
      <c r="K361" s="141"/>
      <c r="L361" s="141"/>
      <c r="M361" s="141"/>
      <c r="N361" s="141"/>
      <c r="O361" s="141"/>
      <c r="P361" s="141"/>
      <c r="Q361" s="141"/>
      <c r="R361" s="141"/>
      <c r="S361" s="141"/>
      <c r="T361" s="141"/>
      <c r="U361" s="141"/>
      <c r="V361" s="141"/>
      <c r="W361" s="141"/>
      <c r="X361" s="141"/>
      <c r="Y361" s="141"/>
      <c r="Z361" s="141"/>
    </row>
    <row r="362" spans="1:26" ht="12.75" customHeight="1" x14ac:dyDescent="0.2">
      <c r="A362" s="141"/>
      <c r="B362" s="141"/>
      <c r="C362" s="141"/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1"/>
      <c r="O362" s="141"/>
      <c r="P362" s="141"/>
      <c r="Q362" s="141"/>
      <c r="R362" s="141"/>
      <c r="S362" s="141"/>
      <c r="T362" s="141"/>
      <c r="U362" s="141"/>
      <c r="V362" s="141"/>
      <c r="W362" s="141"/>
      <c r="X362" s="141"/>
      <c r="Y362" s="141"/>
      <c r="Z362" s="141"/>
    </row>
    <row r="363" spans="1:26" ht="12.75" customHeight="1" x14ac:dyDescent="0.2">
      <c r="A363" s="141"/>
      <c r="B363" s="141"/>
      <c r="C363" s="141"/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1"/>
      <c r="O363" s="14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</row>
    <row r="364" spans="1:26" ht="12.75" customHeight="1" x14ac:dyDescent="0.2">
      <c r="A364" s="141"/>
      <c r="B364" s="141"/>
      <c r="C364" s="141"/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1"/>
      <c r="O364" s="141"/>
      <c r="P364" s="141"/>
      <c r="Q364" s="141"/>
      <c r="R364" s="141"/>
      <c r="S364" s="141"/>
      <c r="T364" s="141"/>
      <c r="U364" s="141"/>
      <c r="V364" s="141"/>
      <c r="W364" s="141"/>
      <c r="X364" s="141"/>
      <c r="Y364" s="141"/>
      <c r="Z364" s="141"/>
    </row>
    <row r="365" spans="1:26" ht="12.75" customHeight="1" x14ac:dyDescent="0.2">
      <c r="A365" s="141"/>
      <c r="B365" s="141"/>
      <c r="C365" s="141"/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1"/>
      <c r="O365" s="141"/>
      <c r="P365" s="141"/>
      <c r="Q365" s="141"/>
      <c r="R365" s="141"/>
      <c r="S365" s="141"/>
      <c r="T365" s="141"/>
      <c r="U365" s="141"/>
      <c r="V365" s="141"/>
      <c r="W365" s="141"/>
      <c r="X365" s="141"/>
      <c r="Y365" s="141"/>
      <c r="Z365" s="141"/>
    </row>
    <row r="366" spans="1:26" ht="12.75" customHeight="1" x14ac:dyDescent="0.2">
      <c r="A366" s="141"/>
      <c r="B366" s="141"/>
      <c r="C366" s="141"/>
      <c r="D366" s="141"/>
      <c r="E366" s="141"/>
      <c r="F366" s="141"/>
      <c r="G366" s="141"/>
      <c r="H366" s="141"/>
      <c r="I366" s="141"/>
      <c r="J366" s="141"/>
      <c r="K366" s="141"/>
      <c r="L366" s="141"/>
      <c r="M366" s="141"/>
      <c r="N366" s="141"/>
      <c r="O366" s="141"/>
      <c r="P366" s="141"/>
      <c r="Q366" s="141"/>
      <c r="R366" s="141"/>
      <c r="S366" s="141"/>
      <c r="T366" s="141"/>
      <c r="U366" s="141"/>
      <c r="V366" s="141"/>
      <c r="W366" s="141"/>
      <c r="X366" s="141"/>
      <c r="Y366" s="141"/>
      <c r="Z366" s="141"/>
    </row>
    <row r="367" spans="1:26" ht="12.75" customHeight="1" x14ac:dyDescent="0.2">
      <c r="A367" s="141"/>
      <c r="B367" s="141"/>
      <c r="C367" s="141"/>
      <c r="D367" s="141"/>
      <c r="E367" s="141"/>
      <c r="F367" s="141"/>
      <c r="G367" s="141"/>
      <c r="H367" s="141"/>
      <c r="I367" s="141"/>
      <c r="J367" s="141"/>
      <c r="K367" s="141"/>
      <c r="L367" s="141"/>
      <c r="M367" s="141"/>
      <c r="N367" s="141"/>
      <c r="O367" s="141"/>
      <c r="P367" s="141"/>
      <c r="Q367" s="141"/>
      <c r="R367" s="141"/>
      <c r="S367" s="141"/>
      <c r="T367" s="141"/>
      <c r="U367" s="141"/>
      <c r="V367" s="141"/>
      <c r="W367" s="141"/>
      <c r="X367" s="141"/>
      <c r="Y367" s="141"/>
      <c r="Z367" s="141"/>
    </row>
    <row r="368" spans="1:26" ht="12.75" customHeight="1" x14ac:dyDescent="0.2">
      <c r="A368" s="141"/>
      <c r="B368" s="141"/>
      <c r="C368" s="141"/>
      <c r="D368" s="141"/>
      <c r="E368" s="141"/>
      <c r="F368" s="141"/>
      <c r="G368" s="141"/>
      <c r="H368" s="141"/>
      <c r="I368" s="141"/>
      <c r="J368" s="141"/>
      <c r="K368" s="141"/>
      <c r="L368" s="141"/>
      <c r="M368" s="141"/>
      <c r="N368" s="141"/>
      <c r="O368" s="141"/>
      <c r="P368" s="141"/>
      <c r="Q368" s="141"/>
      <c r="R368" s="141"/>
      <c r="S368" s="141"/>
      <c r="T368" s="141"/>
      <c r="U368" s="141"/>
      <c r="V368" s="141"/>
      <c r="W368" s="141"/>
      <c r="X368" s="141"/>
      <c r="Y368" s="141"/>
      <c r="Z368" s="141"/>
    </row>
    <row r="369" spans="1:26" ht="12.75" customHeight="1" x14ac:dyDescent="0.2">
      <c r="A369" s="141"/>
      <c r="B369" s="141"/>
      <c r="C369" s="141"/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1"/>
      <c r="O369" s="14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</row>
    <row r="370" spans="1:26" ht="12.75" customHeight="1" x14ac:dyDescent="0.2">
      <c r="A370" s="141"/>
      <c r="B370" s="141"/>
      <c r="C370" s="141"/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1"/>
      <c r="O370" s="141"/>
      <c r="P370" s="141"/>
      <c r="Q370" s="141"/>
      <c r="R370" s="141"/>
      <c r="S370" s="141"/>
      <c r="T370" s="141"/>
      <c r="U370" s="141"/>
      <c r="V370" s="141"/>
      <c r="W370" s="141"/>
      <c r="X370" s="141"/>
      <c r="Y370" s="141"/>
      <c r="Z370" s="141"/>
    </row>
    <row r="371" spans="1:26" ht="12.75" customHeight="1" x14ac:dyDescent="0.2">
      <c r="A371" s="141"/>
      <c r="B371" s="141"/>
      <c r="C371" s="141"/>
      <c r="D371" s="141"/>
      <c r="E371" s="141"/>
      <c r="F371" s="141"/>
      <c r="G371" s="141"/>
      <c r="H371" s="141"/>
      <c r="I371" s="141"/>
      <c r="J371" s="141"/>
      <c r="K371" s="141"/>
      <c r="L371" s="141"/>
      <c r="M371" s="141"/>
      <c r="N371" s="141"/>
      <c r="O371" s="141"/>
      <c r="P371" s="141"/>
      <c r="Q371" s="141"/>
      <c r="R371" s="141"/>
      <c r="S371" s="141"/>
      <c r="T371" s="141"/>
      <c r="U371" s="141"/>
      <c r="V371" s="141"/>
      <c r="W371" s="141"/>
      <c r="X371" s="141"/>
      <c r="Y371" s="141"/>
      <c r="Z371" s="141"/>
    </row>
    <row r="372" spans="1:26" ht="12.75" customHeight="1" x14ac:dyDescent="0.2">
      <c r="A372" s="141"/>
      <c r="B372" s="141"/>
      <c r="C372" s="141"/>
      <c r="D372" s="141"/>
      <c r="E372" s="141"/>
      <c r="F372" s="141"/>
      <c r="G372" s="141"/>
      <c r="H372" s="141"/>
      <c r="I372" s="141"/>
      <c r="J372" s="141"/>
      <c r="K372" s="141"/>
      <c r="L372" s="141"/>
      <c r="M372" s="141"/>
      <c r="N372" s="141"/>
      <c r="O372" s="141"/>
      <c r="P372" s="141"/>
      <c r="Q372" s="141"/>
      <c r="R372" s="141"/>
      <c r="S372" s="141"/>
      <c r="T372" s="141"/>
      <c r="U372" s="141"/>
      <c r="V372" s="141"/>
      <c r="W372" s="141"/>
      <c r="X372" s="141"/>
      <c r="Y372" s="141"/>
      <c r="Z372" s="141"/>
    </row>
    <row r="373" spans="1:26" ht="12.75" customHeight="1" x14ac:dyDescent="0.2">
      <c r="A373" s="141"/>
      <c r="B373" s="141"/>
      <c r="C373" s="141"/>
      <c r="D373" s="141"/>
      <c r="E373" s="141"/>
      <c r="F373" s="141"/>
      <c r="G373" s="141"/>
      <c r="H373" s="141"/>
      <c r="I373" s="141"/>
      <c r="J373" s="141"/>
      <c r="K373" s="141"/>
      <c r="L373" s="141"/>
      <c r="M373" s="141"/>
      <c r="N373" s="141"/>
      <c r="O373" s="141"/>
      <c r="P373" s="141"/>
      <c r="Q373" s="141"/>
      <c r="R373" s="141"/>
      <c r="S373" s="141"/>
      <c r="T373" s="141"/>
      <c r="U373" s="141"/>
      <c r="V373" s="141"/>
      <c r="W373" s="141"/>
      <c r="X373" s="141"/>
      <c r="Y373" s="141"/>
      <c r="Z373" s="141"/>
    </row>
    <row r="374" spans="1:26" ht="12.75" customHeight="1" x14ac:dyDescent="0.2">
      <c r="A374" s="141"/>
      <c r="B374" s="141"/>
      <c r="C374" s="141"/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41"/>
      <c r="O374" s="141"/>
      <c r="P374" s="141"/>
      <c r="Q374" s="141"/>
      <c r="R374" s="141"/>
      <c r="S374" s="141"/>
      <c r="T374" s="141"/>
      <c r="U374" s="141"/>
      <c r="V374" s="141"/>
      <c r="W374" s="141"/>
      <c r="X374" s="141"/>
      <c r="Y374" s="141"/>
      <c r="Z374" s="141"/>
    </row>
    <row r="375" spans="1:26" ht="12.75" customHeight="1" x14ac:dyDescent="0.2">
      <c r="A375" s="141"/>
      <c r="B375" s="141"/>
      <c r="C375" s="141"/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41"/>
      <c r="O375" s="14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</row>
    <row r="376" spans="1:26" ht="12.75" customHeight="1" x14ac:dyDescent="0.2">
      <c r="A376" s="141"/>
      <c r="B376" s="141"/>
      <c r="C376" s="141"/>
      <c r="D376" s="141"/>
      <c r="E376" s="141"/>
      <c r="F376" s="141"/>
      <c r="G376" s="141"/>
      <c r="H376" s="141"/>
      <c r="I376" s="141"/>
      <c r="J376" s="141"/>
      <c r="K376" s="141"/>
      <c r="L376" s="141"/>
      <c r="M376" s="141"/>
      <c r="N376" s="141"/>
      <c r="O376" s="141"/>
      <c r="P376" s="141"/>
      <c r="Q376" s="141"/>
      <c r="R376" s="141"/>
      <c r="S376" s="141"/>
      <c r="T376" s="141"/>
      <c r="U376" s="141"/>
      <c r="V376" s="141"/>
      <c r="W376" s="141"/>
      <c r="X376" s="141"/>
      <c r="Y376" s="141"/>
      <c r="Z376" s="141"/>
    </row>
    <row r="377" spans="1:26" ht="12.75" customHeight="1" x14ac:dyDescent="0.2">
      <c r="A377" s="141"/>
      <c r="B377" s="141"/>
      <c r="C377" s="141"/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1"/>
      <c r="O377" s="141"/>
      <c r="P377" s="141"/>
      <c r="Q377" s="141"/>
      <c r="R377" s="141"/>
      <c r="S377" s="141"/>
      <c r="T377" s="141"/>
      <c r="U377" s="141"/>
      <c r="V377" s="141"/>
      <c r="W377" s="141"/>
      <c r="X377" s="141"/>
      <c r="Y377" s="141"/>
      <c r="Z377" s="141"/>
    </row>
    <row r="378" spans="1:26" ht="12.75" customHeight="1" x14ac:dyDescent="0.2">
      <c r="A378" s="141"/>
      <c r="B378" s="141"/>
      <c r="C378" s="141"/>
      <c r="D378" s="141"/>
      <c r="E378" s="141"/>
      <c r="F378" s="141"/>
      <c r="G378" s="141"/>
      <c r="H378" s="141"/>
      <c r="I378" s="141"/>
      <c r="J378" s="141"/>
      <c r="K378" s="141"/>
      <c r="L378" s="141"/>
      <c r="M378" s="141"/>
      <c r="N378" s="141"/>
      <c r="O378" s="141"/>
      <c r="P378" s="141"/>
      <c r="Q378" s="141"/>
      <c r="R378" s="141"/>
      <c r="S378" s="141"/>
      <c r="T378" s="141"/>
      <c r="U378" s="141"/>
      <c r="V378" s="141"/>
      <c r="W378" s="141"/>
      <c r="X378" s="141"/>
      <c r="Y378" s="141"/>
      <c r="Z378" s="141"/>
    </row>
    <row r="379" spans="1:26" ht="12.75" customHeight="1" x14ac:dyDescent="0.2">
      <c r="A379" s="141"/>
      <c r="B379" s="141"/>
      <c r="C379" s="141"/>
      <c r="D379" s="141"/>
      <c r="E379" s="141"/>
      <c r="F379" s="141"/>
      <c r="G379" s="141"/>
      <c r="H379" s="141"/>
      <c r="I379" s="141"/>
      <c r="J379" s="141"/>
      <c r="K379" s="141"/>
      <c r="L379" s="141"/>
      <c r="M379" s="141"/>
      <c r="N379" s="141"/>
      <c r="O379" s="141"/>
      <c r="P379" s="141"/>
      <c r="Q379" s="141"/>
      <c r="R379" s="141"/>
      <c r="S379" s="141"/>
      <c r="T379" s="141"/>
      <c r="U379" s="141"/>
      <c r="V379" s="141"/>
      <c r="W379" s="141"/>
      <c r="X379" s="141"/>
      <c r="Y379" s="141"/>
      <c r="Z379" s="141"/>
    </row>
    <row r="380" spans="1:26" ht="12.75" customHeight="1" x14ac:dyDescent="0.2">
      <c r="A380" s="141"/>
      <c r="B380" s="141"/>
      <c r="C380" s="141"/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1"/>
      <c r="O380" s="141"/>
      <c r="P380" s="141"/>
      <c r="Q380" s="141"/>
      <c r="R380" s="141"/>
      <c r="S380" s="141"/>
      <c r="T380" s="141"/>
      <c r="U380" s="141"/>
      <c r="V380" s="141"/>
      <c r="W380" s="141"/>
      <c r="X380" s="141"/>
      <c r="Y380" s="141"/>
      <c r="Z380" s="141"/>
    </row>
    <row r="381" spans="1:26" ht="12.75" customHeight="1" x14ac:dyDescent="0.2">
      <c r="A381" s="141"/>
      <c r="B381" s="141"/>
      <c r="C381" s="141"/>
      <c r="D381" s="141"/>
      <c r="E381" s="141"/>
      <c r="F381" s="141"/>
      <c r="G381" s="141"/>
      <c r="H381" s="141"/>
      <c r="I381" s="141"/>
      <c r="J381" s="141"/>
      <c r="K381" s="141"/>
      <c r="L381" s="141"/>
      <c r="M381" s="141"/>
      <c r="N381" s="141"/>
      <c r="O381" s="141"/>
      <c r="P381" s="141"/>
      <c r="Q381" s="141"/>
      <c r="R381" s="141"/>
      <c r="S381" s="141"/>
      <c r="T381" s="141"/>
      <c r="U381" s="141"/>
      <c r="V381" s="141"/>
      <c r="W381" s="141"/>
      <c r="X381" s="141"/>
      <c r="Y381" s="141"/>
      <c r="Z381" s="141"/>
    </row>
    <row r="382" spans="1:26" ht="12.75" customHeight="1" x14ac:dyDescent="0.2">
      <c r="A382" s="141"/>
      <c r="B382" s="141"/>
      <c r="C382" s="141"/>
      <c r="D382" s="141"/>
      <c r="E382" s="141"/>
      <c r="F382" s="141"/>
      <c r="G382" s="141"/>
      <c r="H382" s="141"/>
      <c r="I382" s="141"/>
      <c r="J382" s="141"/>
      <c r="K382" s="141"/>
      <c r="L382" s="141"/>
      <c r="M382" s="141"/>
      <c r="N382" s="141"/>
      <c r="O382" s="141"/>
      <c r="P382" s="141"/>
      <c r="Q382" s="141"/>
      <c r="R382" s="141"/>
      <c r="S382" s="141"/>
      <c r="T382" s="141"/>
      <c r="U382" s="141"/>
      <c r="V382" s="141"/>
      <c r="W382" s="141"/>
      <c r="X382" s="141"/>
      <c r="Y382" s="141"/>
      <c r="Z382" s="141"/>
    </row>
    <row r="383" spans="1:26" ht="12.75" customHeight="1" x14ac:dyDescent="0.2">
      <c r="A383" s="141"/>
      <c r="B383" s="141"/>
      <c r="C383" s="141"/>
      <c r="D383" s="141"/>
      <c r="E383" s="141"/>
      <c r="F383" s="141"/>
      <c r="G383" s="141"/>
      <c r="H383" s="141"/>
      <c r="I383" s="141"/>
      <c r="J383" s="141"/>
      <c r="K383" s="141"/>
      <c r="L383" s="141"/>
      <c r="M383" s="141"/>
      <c r="N383" s="141"/>
      <c r="O383" s="141"/>
      <c r="P383" s="141"/>
      <c r="Q383" s="141"/>
      <c r="R383" s="141"/>
      <c r="S383" s="141"/>
      <c r="T383" s="141"/>
      <c r="U383" s="141"/>
      <c r="V383" s="141"/>
      <c r="W383" s="141"/>
      <c r="X383" s="141"/>
      <c r="Y383" s="141"/>
      <c r="Z383" s="141"/>
    </row>
    <row r="384" spans="1:26" ht="12.75" customHeight="1" x14ac:dyDescent="0.2">
      <c r="A384" s="141"/>
      <c r="B384" s="141"/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</row>
    <row r="385" spans="1:26" ht="12.75" customHeight="1" x14ac:dyDescent="0.2">
      <c r="A385" s="141"/>
      <c r="B385" s="141"/>
      <c r="C385" s="141"/>
      <c r="D385" s="141"/>
      <c r="E385" s="141"/>
      <c r="F385" s="141"/>
      <c r="G385" s="141"/>
      <c r="H385" s="141"/>
      <c r="I385" s="141"/>
      <c r="J385" s="141"/>
      <c r="K385" s="141"/>
      <c r="L385" s="141"/>
      <c r="M385" s="141"/>
      <c r="N385" s="141"/>
      <c r="O385" s="141"/>
      <c r="P385" s="141"/>
      <c r="Q385" s="141"/>
      <c r="R385" s="141"/>
      <c r="S385" s="141"/>
      <c r="T385" s="141"/>
      <c r="U385" s="141"/>
      <c r="V385" s="141"/>
      <c r="W385" s="141"/>
      <c r="X385" s="141"/>
      <c r="Y385" s="141"/>
      <c r="Z385" s="141"/>
    </row>
    <row r="386" spans="1:26" ht="12.75" customHeight="1" x14ac:dyDescent="0.2">
      <c r="A386" s="141"/>
      <c r="B386" s="141"/>
      <c r="C386" s="141"/>
      <c r="D386" s="141"/>
      <c r="E386" s="141"/>
      <c r="F386" s="141"/>
      <c r="G386" s="141"/>
      <c r="H386" s="141"/>
      <c r="I386" s="141"/>
      <c r="J386" s="141"/>
      <c r="K386" s="141"/>
      <c r="L386" s="141"/>
      <c r="M386" s="141"/>
      <c r="N386" s="141"/>
      <c r="O386" s="141"/>
      <c r="P386" s="141"/>
      <c r="Q386" s="141"/>
      <c r="R386" s="141"/>
      <c r="S386" s="141"/>
      <c r="T386" s="141"/>
      <c r="U386" s="141"/>
      <c r="V386" s="141"/>
      <c r="W386" s="141"/>
      <c r="X386" s="141"/>
      <c r="Y386" s="141"/>
      <c r="Z386" s="141"/>
    </row>
    <row r="387" spans="1:26" ht="12.75" customHeight="1" x14ac:dyDescent="0.2">
      <c r="A387" s="141"/>
      <c r="B387" s="141"/>
      <c r="C387" s="141"/>
      <c r="D387" s="141"/>
      <c r="E387" s="141"/>
      <c r="F387" s="141"/>
      <c r="G387" s="141"/>
      <c r="H387" s="141"/>
      <c r="I387" s="141"/>
      <c r="J387" s="141"/>
      <c r="K387" s="141"/>
      <c r="L387" s="141"/>
      <c r="M387" s="141"/>
      <c r="N387" s="141"/>
      <c r="O387" s="141"/>
      <c r="P387" s="141"/>
      <c r="Q387" s="141"/>
      <c r="R387" s="141"/>
      <c r="S387" s="141"/>
      <c r="T387" s="141"/>
      <c r="U387" s="141"/>
      <c r="V387" s="141"/>
      <c r="W387" s="141"/>
      <c r="X387" s="141"/>
      <c r="Y387" s="141"/>
      <c r="Z387" s="141"/>
    </row>
    <row r="388" spans="1:26" ht="12.75" customHeight="1" x14ac:dyDescent="0.2">
      <c r="A388" s="141"/>
      <c r="B388" s="141"/>
      <c r="C388" s="141"/>
      <c r="D388" s="141"/>
      <c r="E388" s="141"/>
      <c r="F388" s="141"/>
      <c r="G388" s="141"/>
      <c r="H388" s="141"/>
      <c r="I388" s="141"/>
      <c r="J388" s="141"/>
      <c r="K388" s="141"/>
      <c r="L388" s="141"/>
      <c r="M388" s="141"/>
      <c r="N388" s="141"/>
      <c r="O388" s="141"/>
      <c r="P388" s="141"/>
      <c r="Q388" s="141"/>
      <c r="R388" s="141"/>
      <c r="S388" s="141"/>
      <c r="T388" s="141"/>
      <c r="U388" s="141"/>
      <c r="V388" s="141"/>
      <c r="W388" s="141"/>
      <c r="X388" s="141"/>
      <c r="Y388" s="141"/>
      <c r="Z388" s="141"/>
    </row>
    <row r="389" spans="1:26" ht="12.75" customHeight="1" x14ac:dyDescent="0.2">
      <c r="A389" s="141"/>
      <c r="B389" s="141"/>
      <c r="C389" s="141"/>
      <c r="D389" s="141"/>
      <c r="E389" s="141"/>
      <c r="F389" s="141"/>
      <c r="G389" s="141"/>
      <c r="H389" s="141"/>
      <c r="I389" s="141"/>
      <c r="J389" s="141"/>
      <c r="K389" s="141"/>
      <c r="L389" s="141"/>
      <c r="M389" s="141"/>
      <c r="N389" s="141"/>
      <c r="O389" s="141"/>
      <c r="P389" s="141"/>
      <c r="Q389" s="141"/>
      <c r="R389" s="141"/>
      <c r="S389" s="141"/>
      <c r="T389" s="141"/>
      <c r="U389" s="141"/>
      <c r="V389" s="141"/>
      <c r="W389" s="141"/>
      <c r="X389" s="141"/>
      <c r="Y389" s="141"/>
      <c r="Z389" s="141"/>
    </row>
    <row r="390" spans="1:26" ht="12.75" customHeight="1" x14ac:dyDescent="0.2">
      <c r="A390" s="141"/>
      <c r="B390" s="141"/>
      <c r="C390" s="141"/>
      <c r="D390" s="141"/>
      <c r="E390" s="141"/>
      <c r="F390" s="141"/>
      <c r="G390" s="141"/>
      <c r="H390" s="141"/>
      <c r="I390" s="141"/>
      <c r="J390" s="141"/>
      <c r="K390" s="141"/>
      <c r="L390" s="141"/>
      <c r="M390" s="141"/>
      <c r="N390" s="141"/>
      <c r="O390" s="141"/>
      <c r="P390" s="141"/>
      <c r="Q390" s="141"/>
      <c r="R390" s="141"/>
      <c r="S390" s="141"/>
      <c r="T390" s="141"/>
      <c r="U390" s="141"/>
      <c r="V390" s="141"/>
      <c r="W390" s="141"/>
      <c r="X390" s="141"/>
      <c r="Y390" s="141"/>
      <c r="Z390" s="141"/>
    </row>
    <row r="391" spans="1:26" ht="12.75" customHeight="1" x14ac:dyDescent="0.2">
      <c r="A391" s="141"/>
      <c r="B391" s="141"/>
      <c r="C391" s="141"/>
      <c r="D391" s="141"/>
      <c r="E391" s="141"/>
      <c r="F391" s="141"/>
      <c r="G391" s="141"/>
      <c r="H391" s="141"/>
      <c r="I391" s="141"/>
      <c r="J391" s="141"/>
      <c r="K391" s="141"/>
      <c r="L391" s="141"/>
      <c r="M391" s="141"/>
      <c r="N391" s="141"/>
      <c r="O391" s="141"/>
      <c r="P391" s="141"/>
      <c r="Q391" s="141"/>
      <c r="R391" s="141"/>
      <c r="S391" s="141"/>
      <c r="T391" s="141"/>
      <c r="U391" s="141"/>
      <c r="V391" s="141"/>
      <c r="W391" s="141"/>
      <c r="X391" s="141"/>
      <c r="Y391" s="141"/>
      <c r="Z391" s="141"/>
    </row>
    <row r="392" spans="1:26" ht="12.75" customHeight="1" x14ac:dyDescent="0.2">
      <c r="A392" s="141"/>
      <c r="B392" s="141"/>
      <c r="C392" s="141"/>
      <c r="D392" s="141"/>
      <c r="E392" s="141"/>
      <c r="F392" s="141"/>
      <c r="G392" s="141"/>
      <c r="H392" s="141"/>
      <c r="I392" s="141"/>
      <c r="J392" s="141"/>
      <c r="K392" s="141"/>
      <c r="L392" s="141"/>
      <c r="M392" s="141"/>
      <c r="N392" s="141"/>
      <c r="O392" s="141"/>
      <c r="P392" s="141"/>
      <c r="Q392" s="141"/>
      <c r="R392" s="141"/>
      <c r="S392" s="141"/>
      <c r="T392" s="141"/>
      <c r="U392" s="141"/>
      <c r="V392" s="141"/>
      <c r="W392" s="141"/>
      <c r="X392" s="141"/>
      <c r="Y392" s="141"/>
      <c r="Z392" s="141"/>
    </row>
    <row r="393" spans="1:26" ht="12.75" customHeight="1" x14ac:dyDescent="0.2">
      <c r="A393" s="141"/>
      <c r="B393" s="141"/>
      <c r="C393" s="141"/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41"/>
      <c r="O393" s="141"/>
      <c r="P393" s="141"/>
      <c r="Q393" s="141"/>
      <c r="R393" s="141"/>
      <c r="S393" s="141"/>
      <c r="T393" s="141"/>
      <c r="U393" s="141"/>
      <c r="V393" s="141"/>
      <c r="W393" s="141"/>
      <c r="X393" s="141"/>
      <c r="Y393" s="141"/>
      <c r="Z393" s="141"/>
    </row>
    <row r="394" spans="1:26" ht="12.75" customHeight="1" x14ac:dyDescent="0.2">
      <c r="A394" s="141"/>
      <c r="B394" s="141"/>
      <c r="C394" s="141"/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41"/>
      <c r="O394" s="141"/>
      <c r="P394" s="141"/>
      <c r="Q394" s="141"/>
      <c r="R394" s="141"/>
      <c r="S394" s="141"/>
      <c r="T394" s="141"/>
      <c r="U394" s="141"/>
      <c r="V394" s="141"/>
      <c r="W394" s="141"/>
      <c r="X394" s="141"/>
      <c r="Y394" s="141"/>
      <c r="Z394" s="141"/>
    </row>
    <row r="395" spans="1:26" ht="12.75" customHeight="1" x14ac:dyDescent="0.2">
      <c r="A395" s="141"/>
      <c r="B395" s="141"/>
      <c r="C395" s="141"/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1"/>
      <c r="O395" s="141"/>
      <c r="P395" s="141"/>
      <c r="Q395" s="141"/>
      <c r="R395" s="141"/>
      <c r="S395" s="141"/>
      <c r="T395" s="141"/>
      <c r="U395" s="141"/>
      <c r="V395" s="141"/>
      <c r="W395" s="141"/>
      <c r="X395" s="141"/>
      <c r="Y395" s="141"/>
      <c r="Z395" s="141"/>
    </row>
    <row r="396" spans="1:26" ht="12.75" customHeight="1" x14ac:dyDescent="0.2">
      <c r="A396" s="141"/>
      <c r="B396" s="141"/>
      <c r="C396" s="141"/>
      <c r="D396" s="141"/>
      <c r="E396" s="141"/>
      <c r="F396" s="141"/>
      <c r="G396" s="141"/>
      <c r="H396" s="141"/>
      <c r="I396" s="141"/>
      <c r="J396" s="141"/>
      <c r="K396" s="141"/>
      <c r="L396" s="141"/>
      <c r="M396" s="141"/>
      <c r="N396" s="141"/>
      <c r="O396" s="141"/>
      <c r="P396" s="141"/>
      <c r="Q396" s="141"/>
      <c r="R396" s="141"/>
      <c r="S396" s="141"/>
      <c r="T396" s="141"/>
      <c r="U396" s="141"/>
      <c r="V396" s="141"/>
      <c r="W396" s="141"/>
      <c r="X396" s="141"/>
      <c r="Y396" s="141"/>
      <c r="Z396" s="141"/>
    </row>
    <row r="397" spans="1:26" ht="12.75" customHeight="1" x14ac:dyDescent="0.2">
      <c r="A397" s="141"/>
      <c r="B397" s="141"/>
      <c r="C397" s="141"/>
      <c r="D397" s="141"/>
      <c r="E397" s="141"/>
      <c r="F397" s="141"/>
      <c r="G397" s="141"/>
      <c r="H397" s="141"/>
      <c r="I397" s="141"/>
      <c r="J397" s="141"/>
      <c r="K397" s="141"/>
      <c r="L397" s="141"/>
      <c r="M397" s="141"/>
      <c r="N397" s="141"/>
      <c r="O397" s="141"/>
      <c r="P397" s="141"/>
      <c r="Q397" s="141"/>
      <c r="R397" s="141"/>
      <c r="S397" s="141"/>
      <c r="T397" s="141"/>
      <c r="U397" s="141"/>
      <c r="V397" s="141"/>
      <c r="W397" s="141"/>
      <c r="X397" s="141"/>
      <c r="Y397" s="141"/>
      <c r="Z397" s="141"/>
    </row>
    <row r="398" spans="1:26" ht="12.75" customHeight="1" x14ac:dyDescent="0.2">
      <c r="A398" s="141"/>
      <c r="B398" s="141"/>
      <c r="C398" s="141"/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1"/>
      <c r="O398" s="141"/>
      <c r="P398" s="141"/>
      <c r="Q398" s="141"/>
      <c r="R398" s="141"/>
      <c r="S398" s="141"/>
      <c r="T398" s="141"/>
      <c r="U398" s="141"/>
      <c r="V398" s="141"/>
      <c r="W398" s="141"/>
      <c r="X398" s="141"/>
      <c r="Y398" s="141"/>
      <c r="Z398" s="141"/>
    </row>
    <row r="399" spans="1:26" ht="12.75" customHeight="1" x14ac:dyDescent="0.2">
      <c r="A399" s="141"/>
      <c r="B399" s="141"/>
      <c r="C399" s="141"/>
      <c r="D399" s="141"/>
      <c r="E399" s="141"/>
      <c r="F399" s="141"/>
      <c r="G399" s="141"/>
      <c r="H399" s="141"/>
      <c r="I399" s="141"/>
      <c r="J399" s="141"/>
      <c r="K399" s="141"/>
      <c r="L399" s="141"/>
      <c r="M399" s="141"/>
      <c r="N399" s="141"/>
      <c r="O399" s="141"/>
      <c r="P399" s="141"/>
      <c r="Q399" s="141"/>
      <c r="R399" s="141"/>
      <c r="S399" s="141"/>
      <c r="T399" s="141"/>
      <c r="U399" s="141"/>
      <c r="V399" s="141"/>
      <c r="W399" s="141"/>
      <c r="X399" s="141"/>
      <c r="Y399" s="141"/>
      <c r="Z399" s="141"/>
    </row>
    <row r="400" spans="1:26" ht="12.75" customHeight="1" x14ac:dyDescent="0.2">
      <c r="A400" s="141"/>
      <c r="B400" s="141"/>
      <c r="C400" s="141"/>
      <c r="D400" s="141"/>
      <c r="E400" s="141"/>
      <c r="F400" s="141"/>
      <c r="G400" s="141"/>
      <c r="H400" s="141"/>
      <c r="I400" s="141"/>
      <c r="J400" s="141"/>
      <c r="K400" s="141"/>
      <c r="L400" s="141"/>
      <c r="M400" s="141"/>
      <c r="N400" s="141"/>
      <c r="O400" s="14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  <c r="Z400" s="141"/>
    </row>
    <row r="401" spans="1:26" ht="12.75" customHeight="1" x14ac:dyDescent="0.2">
      <c r="A401" s="141"/>
      <c r="B401" s="141"/>
      <c r="C401" s="141"/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1"/>
      <c r="O401" s="141"/>
      <c r="P401" s="141"/>
      <c r="Q401" s="141"/>
      <c r="R401" s="141"/>
      <c r="S401" s="141"/>
      <c r="T401" s="141"/>
      <c r="U401" s="141"/>
      <c r="V401" s="141"/>
      <c r="W401" s="141"/>
      <c r="X401" s="141"/>
      <c r="Y401" s="141"/>
      <c r="Z401" s="141"/>
    </row>
    <row r="402" spans="1:26" ht="12.75" customHeight="1" x14ac:dyDescent="0.2">
      <c r="A402" s="141"/>
      <c r="B402" s="141"/>
      <c r="C402" s="141"/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1"/>
      <c r="O402" s="141"/>
      <c r="P402" s="141"/>
      <c r="Q402" s="141"/>
      <c r="R402" s="141"/>
      <c r="S402" s="141"/>
      <c r="T402" s="141"/>
      <c r="U402" s="141"/>
      <c r="V402" s="141"/>
      <c r="W402" s="141"/>
      <c r="X402" s="141"/>
      <c r="Y402" s="141"/>
      <c r="Z402" s="141"/>
    </row>
    <row r="403" spans="1:26" ht="12.75" customHeight="1" x14ac:dyDescent="0.2">
      <c r="A403" s="141"/>
      <c r="B403" s="141"/>
      <c r="C403" s="141"/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1"/>
      <c r="O403" s="141"/>
      <c r="P403" s="141"/>
      <c r="Q403" s="141"/>
      <c r="R403" s="141"/>
      <c r="S403" s="141"/>
      <c r="T403" s="141"/>
      <c r="U403" s="141"/>
      <c r="V403" s="141"/>
      <c r="W403" s="141"/>
      <c r="X403" s="141"/>
      <c r="Y403" s="141"/>
      <c r="Z403" s="141"/>
    </row>
    <row r="404" spans="1:26" ht="12.75" customHeight="1" x14ac:dyDescent="0.2">
      <c r="A404" s="141"/>
      <c r="B404" s="141"/>
      <c r="C404" s="141"/>
      <c r="D404" s="141"/>
      <c r="E404" s="141"/>
      <c r="F404" s="141"/>
      <c r="G404" s="141"/>
      <c r="H404" s="141"/>
      <c r="I404" s="141"/>
      <c r="J404" s="141"/>
      <c r="K404" s="141"/>
      <c r="L404" s="141"/>
      <c r="M404" s="141"/>
      <c r="N404" s="141"/>
      <c r="O404" s="141"/>
      <c r="P404" s="141"/>
      <c r="Q404" s="141"/>
      <c r="R404" s="141"/>
      <c r="S404" s="141"/>
      <c r="T404" s="141"/>
      <c r="U404" s="141"/>
      <c r="V404" s="141"/>
      <c r="W404" s="141"/>
      <c r="X404" s="141"/>
      <c r="Y404" s="141"/>
      <c r="Z404" s="141"/>
    </row>
    <row r="405" spans="1:26" ht="12.75" customHeight="1" x14ac:dyDescent="0.2">
      <c r="A405" s="141"/>
      <c r="B405" s="141"/>
      <c r="C405" s="141"/>
      <c r="D405" s="141"/>
      <c r="E405" s="141"/>
      <c r="F405" s="141"/>
      <c r="G405" s="141"/>
      <c r="H405" s="141"/>
      <c r="I405" s="141"/>
      <c r="J405" s="141"/>
      <c r="K405" s="141"/>
      <c r="L405" s="141"/>
      <c r="M405" s="141"/>
      <c r="N405" s="141"/>
      <c r="O405" s="141"/>
      <c r="P405" s="141"/>
      <c r="Q405" s="141"/>
      <c r="R405" s="141"/>
      <c r="S405" s="141"/>
      <c r="T405" s="141"/>
      <c r="U405" s="141"/>
      <c r="V405" s="141"/>
      <c r="W405" s="141"/>
      <c r="X405" s="141"/>
      <c r="Y405" s="141"/>
      <c r="Z405" s="141"/>
    </row>
    <row r="406" spans="1:26" ht="12.75" customHeight="1" x14ac:dyDescent="0.2">
      <c r="A406" s="141"/>
      <c r="B406" s="141"/>
      <c r="C406" s="141"/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1"/>
      <c r="O406" s="14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  <c r="Z406" s="141"/>
    </row>
    <row r="407" spans="1:26" ht="12.75" customHeight="1" x14ac:dyDescent="0.2">
      <c r="A407" s="141"/>
      <c r="B407" s="141"/>
      <c r="C407" s="141"/>
      <c r="D407" s="141"/>
      <c r="E407" s="141"/>
      <c r="F407" s="141"/>
      <c r="G407" s="141"/>
      <c r="H407" s="141"/>
      <c r="I407" s="141"/>
      <c r="J407" s="141"/>
      <c r="K407" s="141"/>
      <c r="L407" s="141"/>
      <c r="M407" s="141"/>
      <c r="N407" s="141"/>
      <c r="O407" s="141"/>
      <c r="P407" s="141"/>
      <c r="Q407" s="141"/>
      <c r="R407" s="141"/>
      <c r="S407" s="141"/>
      <c r="T407" s="141"/>
      <c r="U407" s="141"/>
      <c r="V407" s="141"/>
      <c r="W407" s="141"/>
      <c r="X407" s="141"/>
      <c r="Y407" s="141"/>
      <c r="Z407" s="141"/>
    </row>
    <row r="408" spans="1:26" ht="12.75" customHeight="1" x14ac:dyDescent="0.2">
      <c r="A408" s="141"/>
      <c r="B408" s="141"/>
      <c r="C408" s="141"/>
      <c r="D408" s="141"/>
      <c r="E408" s="141"/>
      <c r="F408" s="141"/>
      <c r="G408" s="141"/>
      <c r="H408" s="141"/>
      <c r="I408" s="141"/>
      <c r="J408" s="141"/>
      <c r="K408" s="141"/>
      <c r="L408" s="141"/>
      <c r="M408" s="141"/>
      <c r="N408" s="141"/>
      <c r="O408" s="141"/>
      <c r="P408" s="141"/>
      <c r="Q408" s="141"/>
      <c r="R408" s="141"/>
      <c r="S408" s="141"/>
      <c r="T408" s="141"/>
      <c r="U408" s="141"/>
      <c r="V408" s="141"/>
      <c r="W408" s="141"/>
      <c r="X408" s="141"/>
      <c r="Y408" s="141"/>
      <c r="Z408" s="141"/>
    </row>
    <row r="409" spans="1:26" ht="12.75" customHeight="1" x14ac:dyDescent="0.2">
      <c r="A409" s="141"/>
      <c r="B409" s="141"/>
      <c r="C409" s="141"/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1"/>
      <c r="O409" s="141"/>
      <c r="P409" s="141"/>
      <c r="Q409" s="141"/>
      <c r="R409" s="141"/>
      <c r="S409" s="141"/>
      <c r="T409" s="141"/>
      <c r="U409" s="141"/>
      <c r="V409" s="141"/>
      <c r="W409" s="141"/>
      <c r="X409" s="141"/>
      <c r="Y409" s="141"/>
      <c r="Z409" s="141"/>
    </row>
    <row r="410" spans="1:26" ht="12.75" customHeight="1" x14ac:dyDescent="0.2">
      <c r="A410" s="141"/>
      <c r="B410" s="141"/>
      <c r="C410" s="141"/>
      <c r="D410" s="141"/>
      <c r="E410" s="141"/>
      <c r="F410" s="141"/>
      <c r="G410" s="141"/>
      <c r="H410" s="141"/>
      <c r="I410" s="141"/>
      <c r="J410" s="141"/>
      <c r="K410" s="141"/>
      <c r="L410" s="141"/>
      <c r="M410" s="141"/>
      <c r="N410" s="141"/>
      <c r="O410" s="141"/>
      <c r="P410" s="141"/>
      <c r="Q410" s="141"/>
      <c r="R410" s="141"/>
      <c r="S410" s="141"/>
      <c r="T410" s="141"/>
      <c r="U410" s="141"/>
      <c r="V410" s="141"/>
      <c r="W410" s="141"/>
      <c r="X410" s="141"/>
      <c r="Y410" s="141"/>
      <c r="Z410" s="141"/>
    </row>
    <row r="411" spans="1:26" ht="12.75" customHeight="1" x14ac:dyDescent="0.2">
      <c r="A411" s="141"/>
      <c r="B411" s="141"/>
      <c r="C411" s="141"/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  <c r="S411" s="141"/>
      <c r="T411" s="141"/>
      <c r="U411" s="141"/>
      <c r="V411" s="141"/>
      <c r="W411" s="141"/>
      <c r="X411" s="141"/>
      <c r="Y411" s="141"/>
      <c r="Z411" s="141"/>
    </row>
    <row r="412" spans="1:26" ht="12.75" customHeight="1" x14ac:dyDescent="0.2">
      <c r="A412" s="141"/>
      <c r="B412" s="141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  <c r="Z412" s="141"/>
    </row>
    <row r="413" spans="1:26" ht="12.75" customHeight="1" x14ac:dyDescent="0.2">
      <c r="A413" s="141"/>
      <c r="B413" s="141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  <c r="Y413" s="141"/>
      <c r="Z413" s="141"/>
    </row>
    <row r="414" spans="1:26" ht="12.75" customHeight="1" x14ac:dyDescent="0.2">
      <c r="A414" s="141"/>
      <c r="B414" s="141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  <c r="Y414" s="141"/>
      <c r="Z414" s="141"/>
    </row>
    <row r="415" spans="1:26" ht="12.75" customHeight="1" x14ac:dyDescent="0.2">
      <c r="A415" s="141"/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</row>
    <row r="416" spans="1:26" ht="12.75" customHeight="1" x14ac:dyDescent="0.2">
      <c r="A416" s="141"/>
      <c r="B416" s="141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</row>
    <row r="417" spans="1:26" ht="12.75" customHeight="1" x14ac:dyDescent="0.2">
      <c r="A417" s="141"/>
      <c r="B417" s="141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</row>
    <row r="418" spans="1:26" ht="12.75" customHeight="1" x14ac:dyDescent="0.2">
      <c r="A418" s="141"/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</row>
    <row r="419" spans="1:26" ht="12.75" customHeight="1" x14ac:dyDescent="0.2">
      <c r="A419" s="141"/>
      <c r="B419" s="141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</row>
    <row r="420" spans="1:26" ht="12.75" customHeight="1" x14ac:dyDescent="0.2">
      <c r="A420" s="141"/>
      <c r="B420" s="141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</row>
    <row r="421" spans="1:26" ht="12.75" customHeight="1" x14ac:dyDescent="0.2">
      <c r="A421" s="141"/>
      <c r="B421" s="141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</row>
    <row r="422" spans="1:26" ht="12.75" customHeight="1" x14ac:dyDescent="0.2">
      <c r="A422" s="141"/>
      <c r="B422" s="141"/>
      <c r="C422" s="141"/>
      <c r="D422" s="141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  <c r="S422" s="141"/>
      <c r="T422" s="141"/>
      <c r="U422" s="141"/>
      <c r="V422" s="141"/>
      <c r="W422" s="141"/>
      <c r="X422" s="141"/>
      <c r="Y422" s="141"/>
      <c r="Z422" s="141"/>
    </row>
    <row r="423" spans="1:26" ht="12.75" customHeight="1" x14ac:dyDescent="0.2">
      <c r="A423" s="141"/>
      <c r="B423" s="141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</row>
    <row r="424" spans="1:26" ht="12.75" customHeight="1" x14ac:dyDescent="0.2">
      <c r="A424" s="141"/>
      <c r="B424" s="141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</row>
    <row r="425" spans="1:26" ht="12.75" customHeight="1" x14ac:dyDescent="0.2">
      <c r="A425" s="141"/>
      <c r="B425" s="141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</row>
    <row r="426" spans="1:26" ht="12.75" customHeight="1" x14ac:dyDescent="0.2">
      <c r="A426" s="141"/>
      <c r="B426" s="141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</row>
    <row r="427" spans="1:26" ht="12.75" customHeight="1" x14ac:dyDescent="0.2">
      <c r="A427" s="141"/>
      <c r="B427" s="141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</row>
    <row r="428" spans="1:26" ht="12.75" customHeight="1" x14ac:dyDescent="0.2">
      <c r="A428" s="141"/>
      <c r="B428" s="141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</row>
    <row r="429" spans="1:26" ht="12.75" customHeight="1" x14ac:dyDescent="0.2">
      <c r="A429" s="141"/>
      <c r="B429" s="141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</row>
    <row r="430" spans="1:26" ht="12.75" customHeight="1" x14ac:dyDescent="0.2">
      <c r="A430" s="141"/>
      <c r="B430" s="141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</row>
    <row r="431" spans="1:26" ht="12.75" customHeight="1" x14ac:dyDescent="0.2">
      <c r="A431" s="141"/>
      <c r="B431" s="141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</row>
    <row r="432" spans="1:26" ht="12.75" customHeight="1" x14ac:dyDescent="0.2">
      <c r="A432" s="141"/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</row>
    <row r="433" spans="1:26" ht="12.75" customHeight="1" x14ac:dyDescent="0.2">
      <c r="A433" s="141"/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</row>
    <row r="434" spans="1:26" ht="12.75" customHeight="1" x14ac:dyDescent="0.2">
      <c r="A434" s="141"/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</row>
    <row r="435" spans="1:26" ht="12.75" customHeight="1" x14ac:dyDescent="0.2">
      <c r="A435" s="141"/>
      <c r="B435" s="141"/>
      <c r="C435" s="141"/>
      <c r="D435" s="141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  <c r="S435" s="141"/>
      <c r="T435" s="141"/>
      <c r="U435" s="141"/>
      <c r="V435" s="141"/>
      <c r="W435" s="141"/>
      <c r="X435" s="141"/>
      <c r="Y435" s="141"/>
      <c r="Z435" s="141"/>
    </row>
    <row r="436" spans="1:26" ht="12.75" customHeight="1" x14ac:dyDescent="0.2">
      <c r="A436" s="141"/>
      <c r="B436" s="141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</row>
    <row r="437" spans="1:26" ht="12.75" customHeight="1" x14ac:dyDescent="0.2">
      <c r="A437" s="141"/>
      <c r="B437" s="141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</row>
    <row r="438" spans="1:26" ht="12.75" customHeight="1" x14ac:dyDescent="0.2">
      <c r="A438" s="141"/>
      <c r="B438" s="141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</row>
    <row r="439" spans="1:26" ht="12.75" customHeight="1" x14ac:dyDescent="0.2">
      <c r="A439" s="141"/>
      <c r="B439" s="141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</row>
    <row r="440" spans="1:26" ht="12.75" customHeight="1" x14ac:dyDescent="0.2">
      <c r="A440" s="141"/>
      <c r="B440" s="141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</row>
    <row r="441" spans="1:26" ht="12.75" customHeight="1" x14ac:dyDescent="0.2">
      <c r="A441" s="141"/>
      <c r="B441" s="141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</row>
    <row r="442" spans="1:26" ht="12.75" customHeight="1" x14ac:dyDescent="0.2">
      <c r="A442" s="141"/>
      <c r="B442" s="141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</row>
    <row r="443" spans="1:26" ht="12.75" customHeight="1" x14ac:dyDescent="0.2">
      <c r="A443" s="141"/>
      <c r="B443" s="141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</row>
    <row r="444" spans="1:26" ht="12.75" customHeight="1" x14ac:dyDescent="0.2">
      <c r="A444" s="141"/>
      <c r="B444" s="141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</row>
    <row r="445" spans="1:26" ht="12.75" customHeight="1" x14ac:dyDescent="0.2">
      <c r="A445" s="141"/>
      <c r="B445" s="141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</row>
    <row r="446" spans="1:26" ht="12.75" customHeight="1" x14ac:dyDescent="0.2">
      <c r="A446" s="141"/>
      <c r="B446" s="141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</row>
    <row r="447" spans="1:26" ht="12.75" customHeight="1" x14ac:dyDescent="0.2">
      <c r="A447" s="141"/>
      <c r="B447" s="141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</row>
    <row r="448" spans="1:26" ht="12.75" customHeight="1" x14ac:dyDescent="0.2">
      <c r="A448" s="141"/>
      <c r="B448" s="141"/>
      <c r="C448" s="141"/>
      <c r="D448" s="141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  <c r="S448" s="141"/>
      <c r="T448" s="141"/>
      <c r="U448" s="141"/>
      <c r="V448" s="141"/>
      <c r="W448" s="141"/>
      <c r="X448" s="141"/>
      <c r="Y448" s="141"/>
      <c r="Z448" s="141"/>
    </row>
    <row r="449" spans="1:26" ht="12.75" customHeight="1" x14ac:dyDescent="0.2">
      <c r="A449" s="141"/>
      <c r="B449" s="141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</row>
    <row r="450" spans="1:26" ht="12.75" customHeight="1" x14ac:dyDescent="0.2">
      <c r="A450" s="141"/>
      <c r="B450" s="141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  <c r="Y450" s="141"/>
      <c r="Z450" s="141"/>
    </row>
    <row r="451" spans="1:26" ht="12.75" customHeight="1" x14ac:dyDescent="0.2">
      <c r="A451" s="141"/>
      <c r="B451" s="141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  <c r="Y451" s="141"/>
      <c r="Z451" s="141"/>
    </row>
    <row r="452" spans="1:26" ht="12.75" customHeight="1" x14ac:dyDescent="0.2">
      <c r="A452" s="141"/>
      <c r="B452" s="141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  <c r="Y452" s="141"/>
      <c r="Z452" s="141"/>
    </row>
    <row r="453" spans="1:26" ht="12.75" customHeight="1" x14ac:dyDescent="0.2">
      <c r="A453" s="141"/>
      <c r="B453" s="141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  <c r="Y453" s="141"/>
      <c r="Z453" s="141"/>
    </row>
    <row r="454" spans="1:26" ht="12.75" customHeight="1" x14ac:dyDescent="0.2">
      <c r="A454" s="141"/>
      <c r="B454" s="141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  <c r="Y454" s="141"/>
      <c r="Z454" s="141"/>
    </row>
    <row r="455" spans="1:26" ht="12.75" customHeight="1" x14ac:dyDescent="0.2">
      <c r="A455" s="141"/>
      <c r="B455" s="141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  <c r="Y455" s="141"/>
      <c r="Z455" s="141"/>
    </row>
    <row r="456" spans="1:26" ht="12.75" customHeight="1" x14ac:dyDescent="0.2">
      <c r="A456" s="141"/>
      <c r="B456" s="141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  <c r="Y456" s="141"/>
      <c r="Z456" s="141"/>
    </row>
    <row r="457" spans="1:26" ht="12.75" customHeight="1" x14ac:dyDescent="0.2">
      <c r="A457" s="141"/>
      <c r="B457" s="141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  <c r="Y457" s="141"/>
      <c r="Z457" s="141"/>
    </row>
    <row r="458" spans="1:26" ht="12.75" customHeight="1" x14ac:dyDescent="0.2">
      <c r="A458" s="141"/>
      <c r="B458" s="141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  <c r="Y458" s="141"/>
      <c r="Z458" s="141"/>
    </row>
    <row r="459" spans="1:26" ht="12.75" customHeight="1" x14ac:dyDescent="0.2">
      <c r="A459" s="141"/>
      <c r="B459" s="141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  <c r="Y459" s="141"/>
      <c r="Z459" s="141"/>
    </row>
    <row r="460" spans="1:26" ht="12.75" customHeight="1" x14ac:dyDescent="0.2">
      <c r="A460" s="141"/>
      <c r="B460" s="141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  <c r="Y460" s="141"/>
      <c r="Z460" s="141"/>
    </row>
    <row r="461" spans="1:26" ht="12.75" customHeight="1" x14ac:dyDescent="0.2">
      <c r="A461" s="141"/>
      <c r="B461" s="141"/>
      <c r="C461" s="141"/>
      <c r="D461" s="141"/>
      <c r="E461" s="141"/>
      <c r="F461" s="141"/>
      <c r="G461" s="141"/>
      <c r="H461" s="141"/>
      <c r="I461" s="141"/>
      <c r="J461" s="141"/>
      <c r="K461" s="141"/>
      <c r="L461" s="141"/>
      <c r="M461" s="141"/>
      <c r="N461" s="141"/>
      <c r="O461" s="141"/>
      <c r="P461" s="141"/>
      <c r="Q461" s="141"/>
      <c r="R461" s="141"/>
      <c r="S461" s="141"/>
      <c r="T461" s="141"/>
      <c r="U461" s="141"/>
      <c r="V461" s="141"/>
      <c r="W461" s="141"/>
      <c r="X461" s="141"/>
      <c r="Y461" s="141"/>
      <c r="Z461" s="141"/>
    </row>
    <row r="462" spans="1:26" ht="12.75" customHeight="1" x14ac:dyDescent="0.2">
      <c r="A462" s="141"/>
      <c r="B462" s="141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  <c r="Y462" s="141"/>
      <c r="Z462" s="141"/>
    </row>
    <row r="463" spans="1:26" ht="12.75" customHeight="1" x14ac:dyDescent="0.2">
      <c r="A463" s="141"/>
      <c r="B463" s="141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  <c r="Y463" s="141"/>
      <c r="Z463" s="141"/>
    </row>
    <row r="464" spans="1:26" ht="12.75" customHeight="1" x14ac:dyDescent="0.2">
      <c r="A464" s="141"/>
      <c r="B464" s="141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</row>
    <row r="465" spans="1:26" ht="12.75" customHeight="1" x14ac:dyDescent="0.2">
      <c r="A465" s="141"/>
      <c r="B465" s="141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  <c r="Y465" s="141"/>
      <c r="Z465" s="141"/>
    </row>
    <row r="466" spans="1:26" ht="12.75" customHeight="1" x14ac:dyDescent="0.2">
      <c r="A466" s="141"/>
      <c r="B466" s="141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</row>
    <row r="467" spans="1:26" ht="12.75" customHeight="1" x14ac:dyDescent="0.2">
      <c r="A467" s="141"/>
      <c r="B467" s="141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  <c r="Y467" s="141"/>
      <c r="Z467" s="141"/>
    </row>
    <row r="468" spans="1:26" ht="12.75" customHeight="1" x14ac:dyDescent="0.2">
      <c r="A468" s="141"/>
      <c r="B468" s="141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</row>
    <row r="469" spans="1:26" ht="12.75" customHeight="1" x14ac:dyDescent="0.2">
      <c r="A469" s="141"/>
      <c r="B469" s="141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  <c r="Y469" s="141"/>
      <c r="Z469" s="141"/>
    </row>
    <row r="470" spans="1:26" ht="12.75" customHeight="1" x14ac:dyDescent="0.2">
      <c r="A470" s="141"/>
      <c r="B470" s="141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  <c r="Y470" s="141"/>
      <c r="Z470" s="141"/>
    </row>
    <row r="471" spans="1:26" ht="12.75" customHeight="1" x14ac:dyDescent="0.2">
      <c r="A471" s="141"/>
      <c r="B471" s="141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  <c r="Y471" s="141"/>
      <c r="Z471" s="141"/>
    </row>
    <row r="472" spans="1:26" ht="12.75" customHeight="1" x14ac:dyDescent="0.2">
      <c r="A472" s="141"/>
      <c r="B472" s="141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</row>
    <row r="473" spans="1:26" ht="12.75" customHeight="1" x14ac:dyDescent="0.2">
      <c r="A473" s="141"/>
      <c r="B473" s="141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  <c r="Y473" s="141"/>
      <c r="Z473" s="141"/>
    </row>
    <row r="474" spans="1:26" ht="12.75" customHeight="1" x14ac:dyDescent="0.2">
      <c r="A474" s="141"/>
      <c r="B474" s="141"/>
      <c r="C474" s="141"/>
      <c r="D474" s="141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/>
      <c r="R474" s="141"/>
      <c r="S474" s="141"/>
      <c r="T474" s="141"/>
      <c r="U474" s="141"/>
      <c r="V474" s="141"/>
      <c r="W474" s="141"/>
      <c r="X474" s="141"/>
      <c r="Y474" s="141"/>
      <c r="Z474" s="141"/>
    </row>
    <row r="475" spans="1:26" ht="12.75" customHeight="1" x14ac:dyDescent="0.2">
      <c r="A475" s="141"/>
      <c r="B475" s="141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  <c r="Y475" s="141"/>
      <c r="Z475" s="141"/>
    </row>
    <row r="476" spans="1:26" ht="12.75" customHeight="1" x14ac:dyDescent="0.2">
      <c r="A476" s="141"/>
      <c r="B476" s="141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  <c r="Y476" s="141"/>
      <c r="Z476" s="141"/>
    </row>
    <row r="477" spans="1:26" ht="12.75" customHeight="1" x14ac:dyDescent="0.2">
      <c r="A477" s="141"/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</row>
    <row r="478" spans="1:26" ht="12.75" customHeight="1" x14ac:dyDescent="0.2">
      <c r="A478" s="141"/>
      <c r="B478" s="141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</row>
    <row r="479" spans="1:26" ht="12.75" customHeight="1" x14ac:dyDescent="0.2">
      <c r="A479" s="141"/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</row>
    <row r="480" spans="1:26" ht="12.75" customHeight="1" x14ac:dyDescent="0.2">
      <c r="A480" s="141"/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</row>
    <row r="481" spans="1:26" ht="12.75" customHeight="1" x14ac:dyDescent="0.2">
      <c r="A481" s="141"/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</row>
    <row r="482" spans="1:26" ht="12.75" customHeight="1" x14ac:dyDescent="0.2">
      <c r="A482" s="141"/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</row>
    <row r="483" spans="1:26" ht="12.75" customHeight="1" x14ac:dyDescent="0.2">
      <c r="A483" s="141"/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  <c r="Y483" s="141"/>
      <c r="Z483" s="141"/>
    </row>
    <row r="484" spans="1:26" ht="12.75" customHeight="1" x14ac:dyDescent="0.2">
      <c r="A484" s="141"/>
      <c r="B484" s="141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</row>
    <row r="485" spans="1:26" ht="12.75" customHeight="1" x14ac:dyDescent="0.2">
      <c r="A485" s="141"/>
      <c r="B485" s="141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  <c r="Y485" s="141"/>
      <c r="Z485" s="141"/>
    </row>
    <row r="486" spans="1:26" ht="12.75" customHeight="1" x14ac:dyDescent="0.2">
      <c r="A486" s="141"/>
      <c r="B486" s="141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</row>
    <row r="487" spans="1:26" ht="12.75" customHeight="1" x14ac:dyDescent="0.2">
      <c r="A487" s="141"/>
      <c r="B487" s="141"/>
      <c r="C487" s="141"/>
      <c r="D487" s="141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  <c r="O487" s="141"/>
      <c r="P487" s="141"/>
      <c r="Q487" s="141"/>
      <c r="R487" s="141"/>
      <c r="S487" s="141"/>
      <c r="T487" s="141"/>
      <c r="U487" s="141"/>
      <c r="V487" s="141"/>
      <c r="W487" s="141"/>
      <c r="X487" s="141"/>
      <c r="Y487" s="141"/>
      <c r="Z487" s="141"/>
    </row>
    <row r="488" spans="1:26" ht="12.75" customHeight="1" x14ac:dyDescent="0.2">
      <c r="A488" s="141"/>
      <c r="B488" s="141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  <c r="Y488" s="141"/>
      <c r="Z488" s="141"/>
    </row>
    <row r="489" spans="1:26" ht="12.75" customHeight="1" x14ac:dyDescent="0.2">
      <c r="A489" s="141"/>
      <c r="B489" s="141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  <c r="Y489" s="141"/>
      <c r="Z489" s="141"/>
    </row>
    <row r="490" spans="1:26" ht="12.75" customHeight="1" x14ac:dyDescent="0.2">
      <c r="A490" s="141"/>
      <c r="B490" s="141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  <c r="Y490" s="141"/>
      <c r="Z490" s="141"/>
    </row>
    <row r="491" spans="1:26" ht="12.75" customHeight="1" x14ac:dyDescent="0.2">
      <c r="A491" s="141"/>
      <c r="B491" s="141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  <c r="Y491" s="141"/>
      <c r="Z491" s="141"/>
    </row>
    <row r="492" spans="1:26" ht="12.75" customHeight="1" x14ac:dyDescent="0.2">
      <c r="A492" s="141"/>
      <c r="B492" s="141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  <c r="Y492" s="141"/>
      <c r="Z492" s="141"/>
    </row>
    <row r="493" spans="1:26" ht="12.75" customHeight="1" x14ac:dyDescent="0.2">
      <c r="A493" s="141"/>
      <c r="B493" s="141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  <c r="Y493" s="141"/>
      <c r="Z493" s="141"/>
    </row>
    <row r="494" spans="1:26" ht="12.75" customHeight="1" x14ac:dyDescent="0.2">
      <c r="A494" s="141"/>
      <c r="B494" s="141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  <c r="Y494" s="141"/>
      <c r="Z494" s="141"/>
    </row>
    <row r="495" spans="1:26" ht="12.75" customHeight="1" x14ac:dyDescent="0.2">
      <c r="A495" s="141"/>
      <c r="B495" s="141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  <c r="Y495" s="141"/>
      <c r="Z495" s="141"/>
    </row>
    <row r="496" spans="1:26" ht="12.75" customHeight="1" x14ac:dyDescent="0.2">
      <c r="A496" s="141"/>
      <c r="B496" s="141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  <c r="Y496" s="141"/>
      <c r="Z496" s="141"/>
    </row>
    <row r="497" spans="1:26" ht="12.75" customHeight="1" x14ac:dyDescent="0.2">
      <c r="A497" s="141"/>
      <c r="B497" s="141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  <c r="Y497" s="141"/>
      <c r="Z497" s="141"/>
    </row>
    <row r="498" spans="1:26" ht="12.75" customHeight="1" x14ac:dyDescent="0.2">
      <c r="A498" s="141"/>
      <c r="B498" s="141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  <c r="Y498" s="141"/>
      <c r="Z498" s="141"/>
    </row>
    <row r="499" spans="1:26" ht="12.75" customHeight="1" x14ac:dyDescent="0.2">
      <c r="A499" s="141"/>
      <c r="B499" s="141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  <c r="Y499" s="141"/>
      <c r="Z499" s="141"/>
    </row>
    <row r="500" spans="1:26" ht="12.75" customHeight="1" x14ac:dyDescent="0.2">
      <c r="A500" s="141"/>
      <c r="B500" s="141"/>
      <c r="C500" s="141"/>
      <c r="D500" s="141"/>
      <c r="E500" s="141"/>
      <c r="F500" s="141"/>
      <c r="G500" s="141"/>
      <c r="H500" s="141"/>
      <c r="I500" s="141"/>
      <c r="J500" s="141"/>
      <c r="K500" s="141"/>
      <c r="L500" s="141"/>
      <c r="M500" s="141"/>
      <c r="N500" s="141"/>
      <c r="O500" s="141"/>
      <c r="P500" s="141"/>
      <c r="Q500" s="141"/>
      <c r="R500" s="141"/>
      <c r="S500" s="141"/>
      <c r="T500" s="141"/>
      <c r="U500" s="141"/>
      <c r="V500" s="141"/>
      <c r="W500" s="141"/>
      <c r="X500" s="141"/>
      <c r="Y500" s="141"/>
      <c r="Z500" s="141"/>
    </row>
    <row r="501" spans="1:26" ht="12.75" customHeight="1" x14ac:dyDescent="0.2">
      <c r="A501" s="141"/>
      <c r="B501" s="141"/>
      <c r="C501" s="141"/>
      <c r="D501" s="141"/>
      <c r="E501" s="141"/>
      <c r="F501" s="141"/>
      <c r="G501" s="141"/>
      <c r="H501" s="141"/>
      <c r="I501" s="141"/>
      <c r="J501" s="141"/>
      <c r="K501" s="141"/>
      <c r="L501" s="141"/>
      <c r="M501" s="141"/>
      <c r="N501" s="141"/>
      <c r="O501" s="141"/>
      <c r="P501" s="141"/>
      <c r="Q501" s="141"/>
      <c r="R501" s="141"/>
      <c r="S501" s="141"/>
      <c r="T501" s="141"/>
      <c r="U501" s="141"/>
      <c r="V501" s="141"/>
      <c r="W501" s="141"/>
      <c r="X501" s="141"/>
      <c r="Y501" s="141"/>
      <c r="Z501" s="141"/>
    </row>
    <row r="502" spans="1:26" ht="12.75" customHeight="1" x14ac:dyDescent="0.2">
      <c r="A502" s="141"/>
      <c r="B502" s="141"/>
      <c r="C502" s="141"/>
      <c r="D502" s="141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  <c r="S502" s="141"/>
      <c r="T502" s="141"/>
      <c r="U502" s="141"/>
      <c r="V502" s="141"/>
      <c r="W502" s="141"/>
      <c r="X502" s="141"/>
      <c r="Y502" s="141"/>
      <c r="Z502" s="141"/>
    </row>
    <row r="503" spans="1:26" ht="12.75" customHeight="1" x14ac:dyDescent="0.2">
      <c r="A503" s="141"/>
      <c r="B503" s="141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1"/>
      <c r="V503" s="141"/>
      <c r="W503" s="141"/>
      <c r="X503" s="141"/>
      <c r="Y503" s="141"/>
      <c r="Z503" s="141"/>
    </row>
    <row r="504" spans="1:26" ht="12.75" customHeight="1" x14ac:dyDescent="0.2">
      <c r="A504" s="141"/>
      <c r="B504" s="141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  <c r="Y504" s="141"/>
      <c r="Z504" s="141"/>
    </row>
    <row r="505" spans="1:26" ht="12.75" customHeight="1" x14ac:dyDescent="0.2">
      <c r="A505" s="141"/>
      <c r="B505" s="141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  <c r="Y505" s="141"/>
      <c r="Z505" s="141"/>
    </row>
    <row r="506" spans="1:26" ht="12.75" customHeight="1" x14ac:dyDescent="0.2">
      <c r="A506" s="141"/>
      <c r="B506" s="141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  <c r="Y506" s="141"/>
      <c r="Z506" s="141"/>
    </row>
    <row r="507" spans="1:26" ht="12.75" customHeight="1" x14ac:dyDescent="0.2">
      <c r="A507" s="141"/>
      <c r="B507" s="141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</row>
    <row r="508" spans="1:26" ht="12.75" customHeight="1" x14ac:dyDescent="0.2">
      <c r="A508" s="141"/>
      <c r="B508" s="141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</row>
    <row r="509" spans="1:26" ht="12.75" customHeight="1" x14ac:dyDescent="0.2">
      <c r="A509" s="141"/>
      <c r="B509" s="141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</row>
    <row r="510" spans="1:26" ht="12.75" customHeight="1" x14ac:dyDescent="0.2">
      <c r="A510" s="141"/>
      <c r="B510" s="141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</row>
    <row r="511" spans="1:26" ht="12.75" customHeight="1" x14ac:dyDescent="0.2">
      <c r="A511" s="141"/>
      <c r="B511" s="141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</row>
    <row r="512" spans="1:26" ht="12.75" customHeight="1" x14ac:dyDescent="0.2">
      <c r="A512" s="141"/>
      <c r="B512" s="141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</row>
    <row r="513" spans="1:26" ht="12.75" customHeight="1" x14ac:dyDescent="0.2">
      <c r="A513" s="141"/>
      <c r="B513" s="141"/>
      <c r="C513" s="141"/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  <c r="S513" s="141"/>
      <c r="T513" s="141"/>
      <c r="U513" s="141"/>
      <c r="V513" s="141"/>
      <c r="W513" s="141"/>
      <c r="X513" s="141"/>
      <c r="Y513" s="141"/>
      <c r="Z513" s="141"/>
    </row>
    <row r="514" spans="1:26" ht="12.75" customHeight="1" x14ac:dyDescent="0.2">
      <c r="A514" s="141"/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</row>
    <row r="515" spans="1:26" ht="12.75" customHeight="1" x14ac:dyDescent="0.2">
      <c r="A515" s="141"/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</row>
    <row r="516" spans="1:26" ht="12.75" customHeight="1" x14ac:dyDescent="0.2">
      <c r="A516" s="141"/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</row>
    <row r="517" spans="1:26" ht="12.75" customHeight="1" x14ac:dyDescent="0.2">
      <c r="A517" s="141"/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</row>
    <row r="518" spans="1:26" ht="12.75" customHeight="1" x14ac:dyDescent="0.2">
      <c r="A518" s="141"/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</row>
    <row r="519" spans="1:26" ht="12.75" customHeight="1" x14ac:dyDescent="0.2">
      <c r="A519" s="141"/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</row>
    <row r="520" spans="1:26" ht="12.75" customHeight="1" x14ac:dyDescent="0.2">
      <c r="A520" s="141"/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</row>
    <row r="521" spans="1:26" ht="12.75" customHeight="1" x14ac:dyDescent="0.2">
      <c r="A521" s="141"/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</row>
    <row r="522" spans="1:26" ht="12.75" customHeight="1" x14ac:dyDescent="0.2">
      <c r="A522" s="141"/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</row>
    <row r="523" spans="1:26" ht="12.75" customHeight="1" x14ac:dyDescent="0.2">
      <c r="A523" s="141"/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</row>
    <row r="524" spans="1:26" ht="12.75" customHeight="1" x14ac:dyDescent="0.2">
      <c r="A524" s="141"/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</row>
    <row r="525" spans="1:26" ht="12.75" customHeight="1" x14ac:dyDescent="0.2">
      <c r="A525" s="141"/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</row>
    <row r="526" spans="1:26" ht="12.75" customHeight="1" x14ac:dyDescent="0.2">
      <c r="A526" s="141"/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  <c r="S526" s="141"/>
      <c r="T526" s="141"/>
      <c r="U526" s="141"/>
      <c r="V526" s="141"/>
      <c r="W526" s="141"/>
      <c r="X526" s="141"/>
      <c r="Y526" s="141"/>
      <c r="Z526" s="141"/>
    </row>
    <row r="527" spans="1:26" ht="12.75" customHeight="1" x14ac:dyDescent="0.2">
      <c r="A527" s="141"/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</row>
    <row r="528" spans="1:26" ht="12.75" customHeight="1" x14ac:dyDescent="0.2">
      <c r="A528" s="141"/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</row>
    <row r="529" spans="1:26" ht="12.75" customHeight="1" x14ac:dyDescent="0.2">
      <c r="A529" s="141"/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</row>
    <row r="530" spans="1:26" ht="12.75" customHeight="1" x14ac:dyDescent="0.2">
      <c r="A530" s="141"/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</row>
    <row r="531" spans="1:26" ht="12.75" customHeight="1" x14ac:dyDescent="0.2">
      <c r="A531" s="141"/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</row>
    <row r="532" spans="1:26" ht="12.75" customHeight="1" x14ac:dyDescent="0.2">
      <c r="A532" s="141"/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</row>
    <row r="533" spans="1:26" ht="12.75" customHeight="1" x14ac:dyDescent="0.2">
      <c r="A533" s="141"/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</row>
    <row r="534" spans="1:26" ht="12.75" customHeight="1" x14ac:dyDescent="0.2">
      <c r="A534" s="141"/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</row>
    <row r="535" spans="1:26" ht="12.75" customHeight="1" x14ac:dyDescent="0.2">
      <c r="A535" s="141"/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</row>
    <row r="536" spans="1:26" ht="12.75" customHeight="1" x14ac:dyDescent="0.2">
      <c r="A536" s="141"/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</row>
    <row r="537" spans="1:26" ht="12.75" customHeight="1" x14ac:dyDescent="0.2">
      <c r="A537" s="141"/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</row>
    <row r="538" spans="1:26" ht="12.75" customHeight="1" x14ac:dyDescent="0.2">
      <c r="A538" s="141"/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</row>
    <row r="539" spans="1:26" ht="12.75" customHeight="1" x14ac:dyDescent="0.2">
      <c r="A539" s="141"/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  <c r="S539" s="141"/>
      <c r="T539" s="141"/>
      <c r="U539" s="141"/>
      <c r="V539" s="141"/>
      <c r="W539" s="141"/>
      <c r="X539" s="141"/>
      <c r="Y539" s="141"/>
      <c r="Z539" s="141"/>
    </row>
    <row r="540" spans="1:26" ht="12.75" customHeight="1" x14ac:dyDescent="0.2">
      <c r="A540" s="141"/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</row>
    <row r="541" spans="1:26" ht="12.75" customHeight="1" x14ac:dyDescent="0.2">
      <c r="A541" s="141"/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</row>
    <row r="542" spans="1:26" ht="12.75" customHeight="1" x14ac:dyDescent="0.2">
      <c r="A542" s="141"/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</row>
    <row r="543" spans="1:26" ht="12.75" customHeight="1" x14ac:dyDescent="0.2">
      <c r="A543" s="141"/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</row>
    <row r="544" spans="1:26" ht="12.75" customHeight="1" x14ac:dyDescent="0.2">
      <c r="A544" s="141"/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</row>
    <row r="545" spans="1:26" ht="12.75" customHeight="1" x14ac:dyDescent="0.2">
      <c r="A545" s="141"/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</row>
    <row r="546" spans="1:26" ht="12.75" customHeight="1" x14ac:dyDescent="0.2">
      <c r="A546" s="141"/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</row>
    <row r="547" spans="1:26" ht="12.75" customHeight="1" x14ac:dyDescent="0.2">
      <c r="A547" s="141"/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</row>
    <row r="548" spans="1:26" ht="12.75" customHeight="1" x14ac:dyDescent="0.2">
      <c r="A548" s="141"/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</row>
    <row r="549" spans="1:26" ht="12.75" customHeight="1" x14ac:dyDescent="0.2">
      <c r="A549" s="141"/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</row>
    <row r="550" spans="1:26" ht="12.75" customHeight="1" x14ac:dyDescent="0.2">
      <c r="A550" s="141"/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</row>
    <row r="551" spans="1:26" ht="12.75" customHeight="1" x14ac:dyDescent="0.2">
      <c r="A551" s="141"/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</row>
    <row r="552" spans="1:26" ht="12.75" customHeight="1" x14ac:dyDescent="0.2">
      <c r="A552" s="141"/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  <c r="Y552" s="141"/>
      <c r="Z552" s="141"/>
    </row>
    <row r="553" spans="1:26" ht="12.75" customHeight="1" x14ac:dyDescent="0.2">
      <c r="A553" s="141"/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</row>
    <row r="554" spans="1:26" ht="12.75" customHeight="1" x14ac:dyDescent="0.2">
      <c r="A554" s="141"/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</row>
    <row r="555" spans="1:26" ht="12.75" customHeight="1" x14ac:dyDescent="0.2">
      <c r="A555" s="141"/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</row>
    <row r="556" spans="1:26" ht="12.75" customHeight="1" x14ac:dyDescent="0.2">
      <c r="A556" s="141"/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</row>
    <row r="557" spans="1:26" ht="12.75" customHeight="1" x14ac:dyDescent="0.2">
      <c r="A557" s="141"/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</row>
    <row r="558" spans="1:26" ht="12.75" customHeight="1" x14ac:dyDescent="0.2">
      <c r="A558" s="141"/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</row>
    <row r="559" spans="1:26" ht="12.75" customHeight="1" x14ac:dyDescent="0.2">
      <c r="A559" s="141"/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</row>
    <row r="560" spans="1:26" ht="12.75" customHeight="1" x14ac:dyDescent="0.2">
      <c r="A560" s="141"/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</row>
    <row r="561" spans="1:26" ht="12.75" customHeight="1" x14ac:dyDescent="0.2">
      <c r="A561" s="141"/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</row>
    <row r="562" spans="1:26" ht="12.75" customHeight="1" x14ac:dyDescent="0.2">
      <c r="A562" s="141"/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</row>
    <row r="563" spans="1:26" ht="12.75" customHeight="1" x14ac:dyDescent="0.2">
      <c r="A563" s="141"/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</row>
    <row r="564" spans="1:26" ht="12.75" customHeight="1" x14ac:dyDescent="0.2">
      <c r="A564" s="141"/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</row>
    <row r="565" spans="1:26" ht="12.75" customHeight="1" x14ac:dyDescent="0.2">
      <c r="A565" s="141"/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  <c r="S565" s="141"/>
      <c r="T565" s="141"/>
      <c r="U565" s="141"/>
      <c r="V565" s="141"/>
      <c r="W565" s="141"/>
      <c r="X565" s="141"/>
      <c r="Y565" s="141"/>
      <c r="Z565" s="141"/>
    </row>
    <row r="566" spans="1:26" ht="12.75" customHeight="1" x14ac:dyDescent="0.2">
      <c r="A566" s="141"/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</row>
    <row r="567" spans="1:26" ht="12.75" customHeight="1" x14ac:dyDescent="0.2">
      <c r="A567" s="141"/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</row>
    <row r="568" spans="1:26" ht="12.75" customHeight="1" x14ac:dyDescent="0.2">
      <c r="A568" s="141"/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</row>
    <row r="569" spans="1:26" ht="12.75" customHeight="1" x14ac:dyDescent="0.2">
      <c r="A569" s="141"/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</row>
    <row r="570" spans="1:26" ht="12.75" customHeight="1" x14ac:dyDescent="0.2">
      <c r="A570" s="141"/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</row>
    <row r="571" spans="1:26" ht="12.75" customHeight="1" x14ac:dyDescent="0.2">
      <c r="A571" s="141"/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</row>
    <row r="572" spans="1:26" ht="12.75" customHeight="1" x14ac:dyDescent="0.2">
      <c r="A572" s="141"/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</row>
    <row r="573" spans="1:26" ht="12.75" customHeight="1" x14ac:dyDescent="0.2">
      <c r="A573" s="141"/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</row>
    <row r="574" spans="1:26" ht="12.75" customHeight="1" x14ac:dyDescent="0.2">
      <c r="A574" s="141"/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</row>
    <row r="575" spans="1:26" ht="12.75" customHeight="1" x14ac:dyDescent="0.2">
      <c r="A575" s="141"/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</row>
    <row r="576" spans="1:26" ht="12.75" customHeight="1" x14ac:dyDescent="0.2">
      <c r="A576" s="141"/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</row>
    <row r="577" spans="1:26" ht="12.75" customHeight="1" x14ac:dyDescent="0.2">
      <c r="A577" s="141"/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</row>
    <row r="578" spans="1:26" ht="12.75" customHeight="1" x14ac:dyDescent="0.2">
      <c r="A578" s="141"/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  <c r="S578" s="141"/>
      <c r="T578" s="141"/>
      <c r="U578" s="141"/>
      <c r="V578" s="141"/>
      <c r="W578" s="141"/>
      <c r="X578" s="141"/>
      <c r="Y578" s="141"/>
      <c r="Z578" s="141"/>
    </row>
    <row r="579" spans="1:26" ht="12.75" customHeight="1" x14ac:dyDescent="0.2">
      <c r="A579" s="141"/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</row>
    <row r="580" spans="1:26" ht="12.75" customHeight="1" x14ac:dyDescent="0.2">
      <c r="A580" s="141"/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</row>
    <row r="581" spans="1:26" ht="12.75" customHeight="1" x14ac:dyDescent="0.2">
      <c r="A581" s="141"/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</row>
    <row r="582" spans="1:26" ht="12.75" customHeight="1" x14ac:dyDescent="0.2">
      <c r="A582" s="141"/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</row>
    <row r="583" spans="1:26" ht="12.75" customHeight="1" x14ac:dyDescent="0.2">
      <c r="A583" s="141"/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</row>
    <row r="584" spans="1:26" ht="12.75" customHeight="1" x14ac:dyDescent="0.2">
      <c r="A584" s="141"/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</row>
    <row r="585" spans="1:26" ht="12.75" customHeight="1" x14ac:dyDescent="0.2">
      <c r="A585" s="141"/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</row>
    <row r="586" spans="1:26" ht="12.75" customHeight="1" x14ac:dyDescent="0.2">
      <c r="A586" s="141"/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</row>
    <row r="587" spans="1:26" ht="12.75" customHeight="1" x14ac:dyDescent="0.2">
      <c r="A587" s="141"/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</row>
    <row r="588" spans="1:26" ht="12.75" customHeight="1" x14ac:dyDescent="0.2">
      <c r="A588" s="141"/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</row>
    <row r="589" spans="1:26" ht="12.75" customHeight="1" x14ac:dyDescent="0.2">
      <c r="A589" s="141"/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</row>
    <row r="590" spans="1:26" ht="12.75" customHeight="1" x14ac:dyDescent="0.2">
      <c r="A590" s="141"/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</row>
    <row r="591" spans="1:26" ht="12.75" customHeight="1" x14ac:dyDescent="0.2">
      <c r="A591" s="141"/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  <c r="Z591" s="141"/>
    </row>
    <row r="592" spans="1:26" ht="12.75" customHeight="1" x14ac:dyDescent="0.2">
      <c r="A592" s="141"/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</row>
    <row r="593" spans="1:26" ht="12.75" customHeight="1" x14ac:dyDescent="0.2">
      <c r="A593" s="141"/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</row>
    <row r="594" spans="1:26" ht="12.75" customHeight="1" x14ac:dyDescent="0.2">
      <c r="A594" s="141"/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</row>
    <row r="595" spans="1:26" ht="12.75" customHeight="1" x14ac:dyDescent="0.2">
      <c r="A595" s="141"/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</row>
    <row r="596" spans="1:26" ht="12.75" customHeight="1" x14ac:dyDescent="0.2">
      <c r="A596" s="141"/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</row>
    <row r="597" spans="1:26" ht="12.75" customHeight="1" x14ac:dyDescent="0.2">
      <c r="A597" s="141"/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</row>
    <row r="598" spans="1:26" ht="12.75" customHeight="1" x14ac:dyDescent="0.2">
      <c r="A598" s="141"/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</row>
    <row r="599" spans="1:26" ht="12.75" customHeight="1" x14ac:dyDescent="0.2">
      <c r="A599" s="141"/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</row>
    <row r="600" spans="1:26" ht="12.75" customHeight="1" x14ac:dyDescent="0.2">
      <c r="A600" s="141"/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</row>
    <row r="601" spans="1:26" ht="12.75" customHeight="1" x14ac:dyDescent="0.2">
      <c r="A601" s="141"/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</row>
    <row r="602" spans="1:26" ht="12.75" customHeight="1" x14ac:dyDescent="0.2">
      <c r="A602" s="141"/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</row>
    <row r="603" spans="1:26" ht="12.75" customHeight="1" x14ac:dyDescent="0.2">
      <c r="A603" s="141"/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</row>
    <row r="604" spans="1:26" ht="12.75" customHeight="1" x14ac:dyDescent="0.2">
      <c r="A604" s="141"/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  <c r="Y604" s="141"/>
      <c r="Z604" s="141"/>
    </row>
    <row r="605" spans="1:26" ht="12.75" customHeight="1" x14ac:dyDescent="0.2">
      <c r="A605" s="141"/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</row>
    <row r="606" spans="1:26" ht="12.75" customHeight="1" x14ac:dyDescent="0.2">
      <c r="A606" s="141"/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</row>
    <row r="607" spans="1:26" ht="12.75" customHeight="1" x14ac:dyDescent="0.2">
      <c r="A607" s="141"/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</row>
    <row r="608" spans="1:26" ht="12.75" customHeight="1" x14ac:dyDescent="0.2">
      <c r="A608" s="141"/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</row>
    <row r="609" spans="1:26" ht="12.75" customHeight="1" x14ac:dyDescent="0.2">
      <c r="A609" s="141"/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</row>
    <row r="610" spans="1:26" ht="12.75" customHeight="1" x14ac:dyDescent="0.2">
      <c r="A610" s="141"/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</row>
    <row r="611" spans="1:26" ht="12.75" customHeight="1" x14ac:dyDescent="0.2">
      <c r="A611" s="141"/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</row>
    <row r="612" spans="1:26" ht="12.75" customHeight="1" x14ac:dyDescent="0.2">
      <c r="A612" s="141"/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</row>
    <row r="613" spans="1:26" ht="12.75" customHeight="1" x14ac:dyDescent="0.2">
      <c r="A613" s="141"/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</row>
    <row r="614" spans="1:26" ht="12.75" customHeight="1" x14ac:dyDescent="0.2">
      <c r="A614" s="141"/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</row>
    <row r="615" spans="1:26" ht="12.75" customHeight="1" x14ac:dyDescent="0.2">
      <c r="A615" s="141"/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</row>
    <row r="616" spans="1:26" ht="12.75" customHeight="1" x14ac:dyDescent="0.2">
      <c r="A616" s="141"/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</row>
    <row r="617" spans="1:26" ht="12.75" customHeight="1" x14ac:dyDescent="0.2">
      <c r="A617" s="141"/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</row>
    <row r="618" spans="1:26" ht="12.75" customHeight="1" x14ac:dyDescent="0.2">
      <c r="A618" s="141"/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</row>
    <row r="619" spans="1:26" ht="12.75" customHeight="1" x14ac:dyDescent="0.2">
      <c r="A619" s="141"/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</row>
    <row r="620" spans="1:26" ht="12.75" customHeight="1" x14ac:dyDescent="0.2">
      <c r="A620" s="141"/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</row>
    <row r="621" spans="1:26" ht="12.75" customHeight="1" x14ac:dyDescent="0.2">
      <c r="A621" s="141"/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</row>
    <row r="622" spans="1:26" ht="12.75" customHeight="1" x14ac:dyDescent="0.2">
      <c r="A622" s="141"/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</row>
    <row r="623" spans="1:26" ht="12.75" customHeight="1" x14ac:dyDescent="0.2">
      <c r="A623" s="141"/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</row>
    <row r="624" spans="1:26" ht="12.75" customHeight="1" x14ac:dyDescent="0.2">
      <c r="A624" s="141"/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</row>
    <row r="625" spans="1:26" ht="12.75" customHeight="1" x14ac:dyDescent="0.2">
      <c r="A625" s="141"/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</row>
    <row r="626" spans="1:26" ht="12.75" customHeight="1" x14ac:dyDescent="0.2">
      <c r="A626" s="141"/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</row>
    <row r="627" spans="1:26" ht="12.75" customHeight="1" x14ac:dyDescent="0.2">
      <c r="A627" s="141"/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</row>
    <row r="628" spans="1:26" ht="12.75" customHeight="1" x14ac:dyDescent="0.2">
      <c r="A628" s="141"/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</row>
    <row r="629" spans="1:26" ht="12.75" customHeight="1" x14ac:dyDescent="0.2">
      <c r="A629" s="141"/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</row>
    <row r="630" spans="1:26" ht="12.75" customHeight="1" x14ac:dyDescent="0.2">
      <c r="A630" s="141"/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</row>
    <row r="631" spans="1:26" ht="12.75" customHeight="1" x14ac:dyDescent="0.2">
      <c r="A631" s="141"/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</row>
    <row r="632" spans="1:26" ht="12.75" customHeight="1" x14ac:dyDescent="0.2">
      <c r="A632" s="141"/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</row>
    <row r="633" spans="1:26" ht="12.75" customHeight="1" x14ac:dyDescent="0.2">
      <c r="A633" s="141"/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</row>
    <row r="634" spans="1:26" ht="12.75" customHeight="1" x14ac:dyDescent="0.2">
      <c r="A634" s="141"/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</row>
    <row r="635" spans="1:26" ht="12.75" customHeight="1" x14ac:dyDescent="0.2">
      <c r="A635" s="141"/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</row>
    <row r="636" spans="1:26" ht="12.75" customHeight="1" x14ac:dyDescent="0.2">
      <c r="A636" s="141"/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</row>
    <row r="637" spans="1:26" ht="12.75" customHeight="1" x14ac:dyDescent="0.2">
      <c r="A637" s="141"/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</row>
    <row r="638" spans="1:26" ht="12.75" customHeight="1" x14ac:dyDescent="0.2">
      <c r="A638" s="141"/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</row>
    <row r="639" spans="1:26" ht="12.75" customHeight="1" x14ac:dyDescent="0.2">
      <c r="A639" s="141"/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</row>
    <row r="640" spans="1:26" ht="12.75" customHeight="1" x14ac:dyDescent="0.2">
      <c r="A640" s="141"/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</row>
    <row r="641" spans="1:26" ht="12.75" customHeight="1" x14ac:dyDescent="0.2">
      <c r="A641" s="141"/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</row>
    <row r="642" spans="1:26" ht="12.75" customHeight="1" x14ac:dyDescent="0.2">
      <c r="A642" s="141"/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</row>
    <row r="643" spans="1:26" ht="12.75" customHeight="1" x14ac:dyDescent="0.2">
      <c r="A643" s="141"/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</row>
    <row r="644" spans="1:26" ht="12.75" customHeight="1" x14ac:dyDescent="0.2">
      <c r="A644" s="141"/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</row>
    <row r="645" spans="1:26" ht="12.75" customHeight="1" x14ac:dyDescent="0.2">
      <c r="A645" s="141"/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</row>
    <row r="646" spans="1:26" ht="12.75" customHeight="1" x14ac:dyDescent="0.2">
      <c r="A646" s="141"/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</row>
    <row r="647" spans="1:26" ht="12.75" customHeight="1" x14ac:dyDescent="0.2">
      <c r="A647" s="141"/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</row>
    <row r="648" spans="1:26" ht="12.75" customHeight="1" x14ac:dyDescent="0.2">
      <c r="A648" s="141"/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</row>
    <row r="649" spans="1:26" ht="12.75" customHeight="1" x14ac:dyDescent="0.2">
      <c r="A649" s="141"/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</row>
    <row r="650" spans="1:26" ht="12.75" customHeight="1" x14ac:dyDescent="0.2">
      <c r="A650" s="141"/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</row>
    <row r="651" spans="1:26" ht="12.75" customHeight="1" x14ac:dyDescent="0.2">
      <c r="A651" s="141"/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</row>
    <row r="652" spans="1:26" ht="12.75" customHeight="1" x14ac:dyDescent="0.2">
      <c r="A652" s="141"/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</row>
    <row r="653" spans="1:26" ht="12.75" customHeight="1" x14ac:dyDescent="0.2">
      <c r="A653" s="141"/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</row>
    <row r="654" spans="1:26" ht="12.75" customHeight="1" x14ac:dyDescent="0.2">
      <c r="A654" s="141"/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</row>
    <row r="655" spans="1:26" ht="12.75" customHeight="1" x14ac:dyDescent="0.2">
      <c r="A655" s="141"/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</row>
    <row r="656" spans="1:26" ht="12.75" customHeight="1" x14ac:dyDescent="0.2">
      <c r="A656" s="141"/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</row>
    <row r="657" spans="1:26" ht="12.75" customHeight="1" x14ac:dyDescent="0.2">
      <c r="A657" s="141"/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</row>
    <row r="658" spans="1:26" ht="12.75" customHeight="1" x14ac:dyDescent="0.2">
      <c r="A658" s="141"/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</row>
    <row r="659" spans="1:26" ht="12.75" customHeight="1" x14ac:dyDescent="0.2">
      <c r="A659" s="141"/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</row>
    <row r="660" spans="1:26" ht="12.75" customHeight="1" x14ac:dyDescent="0.2">
      <c r="A660" s="141"/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</row>
    <row r="661" spans="1:26" ht="12.75" customHeight="1" x14ac:dyDescent="0.2">
      <c r="A661" s="141"/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</row>
    <row r="662" spans="1:26" ht="12.75" customHeight="1" x14ac:dyDescent="0.2">
      <c r="A662" s="141"/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</row>
    <row r="663" spans="1:26" ht="12.75" customHeight="1" x14ac:dyDescent="0.2">
      <c r="A663" s="141"/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</row>
    <row r="664" spans="1:26" ht="12.75" customHeight="1" x14ac:dyDescent="0.2">
      <c r="A664" s="141"/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</row>
    <row r="665" spans="1:26" ht="12.75" customHeight="1" x14ac:dyDescent="0.2">
      <c r="A665" s="141"/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</row>
    <row r="666" spans="1:26" ht="12.75" customHeight="1" x14ac:dyDescent="0.2">
      <c r="A666" s="141"/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</row>
    <row r="667" spans="1:26" ht="12.75" customHeight="1" x14ac:dyDescent="0.2">
      <c r="A667" s="141"/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</row>
    <row r="668" spans="1:26" ht="12.75" customHeight="1" x14ac:dyDescent="0.2">
      <c r="A668" s="141"/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</row>
    <row r="669" spans="1:26" ht="12.75" customHeight="1" x14ac:dyDescent="0.2">
      <c r="A669" s="141"/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</row>
    <row r="670" spans="1:26" ht="12.75" customHeight="1" x14ac:dyDescent="0.2">
      <c r="A670" s="141"/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</row>
    <row r="671" spans="1:26" ht="12.75" customHeight="1" x14ac:dyDescent="0.2">
      <c r="A671" s="141"/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</row>
    <row r="672" spans="1:26" ht="12.75" customHeight="1" x14ac:dyDescent="0.2">
      <c r="A672" s="141"/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</row>
    <row r="673" spans="1:26" ht="12.75" customHeight="1" x14ac:dyDescent="0.2">
      <c r="A673" s="141"/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</row>
    <row r="674" spans="1:26" ht="12.75" customHeight="1" x14ac:dyDescent="0.2">
      <c r="A674" s="141"/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</row>
    <row r="675" spans="1:26" ht="12.75" customHeight="1" x14ac:dyDescent="0.2">
      <c r="A675" s="141"/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</row>
    <row r="676" spans="1:26" ht="12.75" customHeight="1" x14ac:dyDescent="0.2">
      <c r="A676" s="141"/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</row>
    <row r="677" spans="1:26" ht="12.75" customHeight="1" x14ac:dyDescent="0.2">
      <c r="A677" s="141"/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</row>
    <row r="678" spans="1:26" ht="12.75" customHeight="1" x14ac:dyDescent="0.2">
      <c r="A678" s="141"/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</row>
    <row r="679" spans="1:26" ht="12.75" customHeight="1" x14ac:dyDescent="0.2">
      <c r="A679" s="141"/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</row>
    <row r="680" spans="1:26" ht="12.75" customHeight="1" x14ac:dyDescent="0.2">
      <c r="A680" s="141"/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</row>
    <row r="681" spans="1:26" ht="12.75" customHeight="1" x14ac:dyDescent="0.2">
      <c r="A681" s="141"/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</row>
    <row r="682" spans="1:26" ht="12.75" customHeight="1" x14ac:dyDescent="0.2">
      <c r="A682" s="141"/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</row>
    <row r="683" spans="1:26" ht="12.75" customHeight="1" x14ac:dyDescent="0.2">
      <c r="A683" s="141"/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</row>
    <row r="684" spans="1:26" ht="12.75" customHeight="1" x14ac:dyDescent="0.2">
      <c r="A684" s="141"/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</row>
    <row r="685" spans="1:26" ht="12.75" customHeight="1" x14ac:dyDescent="0.2">
      <c r="A685" s="141"/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</row>
    <row r="686" spans="1:26" ht="12.75" customHeight="1" x14ac:dyDescent="0.2">
      <c r="A686" s="141"/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</row>
    <row r="687" spans="1:26" ht="12.75" customHeight="1" x14ac:dyDescent="0.2">
      <c r="A687" s="141"/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</row>
    <row r="688" spans="1:26" ht="12.75" customHeight="1" x14ac:dyDescent="0.2">
      <c r="A688" s="141"/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</row>
    <row r="689" spans="1:26" ht="12.75" customHeight="1" x14ac:dyDescent="0.2">
      <c r="A689" s="141"/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</row>
    <row r="690" spans="1:26" ht="12.75" customHeight="1" x14ac:dyDescent="0.2">
      <c r="A690" s="141"/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</row>
    <row r="691" spans="1:26" ht="12.75" customHeight="1" x14ac:dyDescent="0.2">
      <c r="A691" s="141"/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</row>
    <row r="692" spans="1:26" ht="12.75" customHeight="1" x14ac:dyDescent="0.2">
      <c r="A692" s="141"/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</row>
    <row r="693" spans="1:26" ht="12.75" customHeight="1" x14ac:dyDescent="0.2">
      <c r="A693" s="141"/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</row>
    <row r="694" spans="1:26" ht="12.75" customHeight="1" x14ac:dyDescent="0.2">
      <c r="A694" s="141"/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</row>
    <row r="695" spans="1:26" ht="12.75" customHeight="1" x14ac:dyDescent="0.2">
      <c r="A695" s="141"/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</row>
    <row r="696" spans="1:26" ht="12.75" customHeight="1" x14ac:dyDescent="0.2">
      <c r="A696" s="141"/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</row>
    <row r="697" spans="1:26" ht="12.75" customHeight="1" x14ac:dyDescent="0.2">
      <c r="A697" s="141"/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</row>
    <row r="698" spans="1:26" ht="12.75" customHeight="1" x14ac:dyDescent="0.2">
      <c r="A698" s="141"/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</row>
    <row r="699" spans="1:26" ht="12.75" customHeight="1" x14ac:dyDescent="0.2">
      <c r="A699" s="141"/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</row>
    <row r="700" spans="1:26" ht="12.75" customHeight="1" x14ac:dyDescent="0.2">
      <c r="A700" s="141"/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</row>
    <row r="701" spans="1:26" ht="12.75" customHeight="1" x14ac:dyDescent="0.2">
      <c r="A701" s="141"/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</row>
    <row r="702" spans="1:26" ht="12.75" customHeight="1" x14ac:dyDescent="0.2">
      <c r="A702" s="141"/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</row>
    <row r="703" spans="1:26" ht="12.75" customHeight="1" x14ac:dyDescent="0.2">
      <c r="A703" s="141"/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</row>
    <row r="704" spans="1:26" ht="12.75" customHeight="1" x14ac:dyDescent="0.2">
      <c r="A704" s="141"/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</row>
    <row r="705" spans="1:26" ht="12.75" customHeight="1" x14ac:dyDescent="0.2">
      <c r="A705" s="141"/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</row>
    <row r="706" spans="1:26" ht="12.75" customHeight="1" x14ac:dyDescent="0.2">
      <c r="A706" s="141"/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</row>
    <row r="707" spans="1:26" ht="12.75" customHeight="1" x14ac:dyDescent="0.2">
      <c r="A707" s="141"/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</row>
    <row r="708" spans="1:26" ht="12.75" customHeight="1" x14ac:dyDescent="0.2">
      <c r="A708" s="141"/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</row>
    <row r="709" spans="1:26" ht="12.75" customHeight="1" x14ac:dyDescent="0.2">
      <c r="A709" s="141"/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</row>
    <row r="710" spans="1:26" ht="12.75" customHeight="1" x14ac:dyDescent="0.2">
      <c r="A710" s="141"/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</row>
    <row r="711" spans="1:26" ht="12.75" customHeight="1" x14ac:dyDescent="0.2">
      <c r="A711" s="141"/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</row>
    <row r="712" spans="1:26" ht="12.75" customHeight="1" x14ac:dyDescent="0.2">
      <c r="A712" s="141"/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</row>
    <row r="713" spans="1:26" ht="12.75" customHeight="1" x14ac:dyDescent="0.2">
      <c r="A713" s="141"/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</row>
    <row r="714" spans="1:26" ht="12.75" customHeight="1" x14ac:dyDescent="0.2">
      <c r="A714" s="141"/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</row>
    <row r="715" spans="1:26" ht="12.75" customHeight="1" x14ac:dyDescent="0.2">
      <c r="A715" s="141"/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</row>
    <row r="716" spans="1:26" ht="12.75" customHeight="1" x14ac:dyDescent="0.2">
      <c r="A716" s="141"/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</row>
    <row r="717" spans="1:26" ht="12.75" customHeight="1" x14ac:dyDescent="0.2">
      <c r="A717" s="141"/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</row>
    <row r="718" spans="1:26" ht="12.75" customHeight="1" x14ac:dyDescent="0.2">
      <c r="A718" s="141"/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</row>
    <row r="719" spans="1:26" ht="12.75" customHeight="1" x14ac:dyDescent="0.2">
      <c r="A719" s="141"/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</row>
    <row r="720" spans="1:26" ht="12.75" customHeight="1" x14ac:dyDescent="0.2">
      <c r="A720" s="141"/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</row>
    <row r="721" spans="1:26" ht="12.75" customHeight="1" x14ac:dyDescent="0.2">
      <c r="A721" s="141"/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</row>
    <row r="722" spans="1:26" ht="12.75" customHeight="1" x14ac:dyDescent="0.2">
      <c r="A722" s="141"/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</row>
    <row r="723" spans="1:26" ht="12.75" customHeight="1" x14ac:dyDescent="0.2">
      <c r="A723" s="141"/>
      <c r="B723" s="141"/>
      <c r="C723" s="141"/>
      <c r="D723" s="141"/>
      <c r="E723" s="141"/>
      <c r="F723" s="141"/>
      <c r="G723" s="141"/>
      <c r="H723" s="141"/>
      <c r="I723" s="141"/>
      <c r="J723" s="141"/>
      <c r="K723" s="141"/>
      <c r="L723" s="141"/>
      <c r="M723" s="141"/>
      <c r="N723" s="141"/>
      <c r="O723" s="141"/>
      <c r="P723" s="141"/>
      <c r="Q723" s="141"/>
      <c r="R723" s="141"/>
      <c r="S723" s="141"/>
      <c r="T723" s="141"/>
      <c r="U723" s="141"/>
      <c r="V723" s="141"/>
      <c r="W723" s="141"/>
      <c r="X723" s="141"/>
      <c r="Y723" s="141"/>
      <c r="Z723" s="141"/>
    </row>
    <row r="724" spans="1:26" ht="12.75" customHeight="1" x14ac:dyDescent="0.2">
      <c r="A724" s="141"/>
      <c r="B724" s="141"/>
      <c r="C724" s="141"/>
      <c r="D724" s="141"/>
      <c r="E724" s="141"/>
      <c r="F724" s="141"/>
      <c r="G724" s="141"/>
      <c r="H724" s="141"/>
      <c r="I724" s="141"/>
      <c r="J724" s="141"/>
      <c r="K724" s="141"/>
      <c r="L724" s="141"/>
      <c r="M724" s="141"/>
      <c r="N724" s="141"/>
      <c r="O724" s="141"/>
      <c r="P724" s="141"/>
      <c r="Q724" s="141"/>
      <c r="R724" s="141"/>
      <c r="S724" s="141"/>
      <c r="T724" s="141"/>
      <c r="U724" s="141"/>
      <c r="V724" s="141"/>
      <c r="W724" s="141"/>
      <c r="X724" s="141"/>
      <c r="Y724" s="141"/>
      <c r="Z724" s="141"/>
    </row>
    <row r="725" spans="1:26" ht="12.75" customHeight="1" x14ac:dyDescent="0.2">
      <c r="A725" s="141"/>
      <c r="B725" s="141"/>
      <c r="C725" s="141"/>
      <c r="D725" s="141"/>
      <c r="E725" s="141"/>
      <c r="F725" s="141"/>
      <c r="G725" s="141"/>
      <c r="H725" s="141"/>
      <c r="I725" s="141"/>
      <c r="J725" s="141"/>
      <c r="K725" s="141"/>
      <c r="L725" s="141"/>
      <c r="M725" s="141"/>
      <c r="N725" s="141"/>
      <c r="O725" s="141"/>
      <c r="P725" s="141"/>
      <c r="Q725" s="141"/>
      <c r="R725" s="141"/>
      <c r="S725" s="141"/>
      <c r="T725" s="141"/>
      <c r="U725" s="141"/>
      <c r="V725" s="141"/>
      <c r="W725" s="141"/>
      <c r="X725" s="141"/>
      <c r="Y725" s="141"/>
      <c r="Z725" s="141"/>
    </row>
    <row r="726" spans="1:26" ht="12.75" customHeight="1" x14ac:dyDescent="0.2">
      <c r="A726" s="141"/>
      <c r="B726" s="141"/>
      <c r="C726" s="141"/>
      <c r="D726" s="141"/>
      <c r="E726" s="141"/>
      <c r="F726" s="141"/>
      <c r="G726" s="141"/>
      <c r="H726" s="141"/>
      <c r="I726" s="141"/>
      <c r="J726" s="141"/>
      <c r="K726" s="141"/>
      <c r="L726" s="141"/>
      <c r="M726" s="141"/>
      <c r="N726" s="141"/>
      <c r="O726" s="141"/>
      <c r="P726" s="141"/>
      <c r="Q726" s="141"/>
      <c r="R726" s="141"/>
      <c r="S726" s="141"/>
      <c r="T726" s="141"/>
      <c r="U726" s="141"/>
      <c r="V726" s="141"/>
      <c r="W726" s="141"/>
      <c r="X726" s="141"/>
      <c r="Y726" s="141"/>
      <c r="Z726" s="141"/>
    </row>
    <row r="727" spans="1:26" ht="12.75" customHeight="1" x14ac:dyDescent="0.2">
      <c r="A727" s="141"/>
      <c r="B727" s="141"/>
      <c r="C727" s="141"/>
      <c r="D727" s="141"/>
      <c r="E727" s="141"/>
      <c r="F727" s="141"/>
      <c r="G727" s="141"/>
      <c r="H727" s="141"/>
      <c r="I727" s="141"/>
      <c r="J727" s="141"/>
      <c r="K727" s="141"/>
      <c r="L727" s="141"/>
      <c r="M727" s="141"/>
      <c r="N727" s="141"/>
      <c r="O727" s="141"/>
      <c r="P727" s="141"/>
      <c r="Q727" s="141"/>
      <c r="R727" s="141"/>
      <c r="S727" s="141"/>
      <c r="T727" s="141"/>
      <c r="U727" s="141"/>
      <c r="V727" s="141"/>
      <c r="W727" s="141"/>
      <c r="X727" s="141"/>
      <c r="Y727" s="141"/>
      <c r="Z727" s="141"/>
    </row>
    <row r="728" spans="1:26" ht="12.75" customHeight="1" x14ac:dyDescent="0.2">
      <c r="A728" s="141"/>
      <c r="B728" s="141"/>
      <c r="C728" s="141"/>
      <c r="D728" s="141"/>
      <c r="E728" s="141"/>
      <c r="F728" s="141"/>
      <c r="G728" s="141"/>
      <c r="H728" s="141"/>
      <c r="I728" s="141"/>
      <c r="J728" s="141"/>
      <c r="K728" s="141"/>
      <c r="L728" s="141"/>
      <c r="M728" s="141"/>
      <c r="N728" s="141"/>
      <c r="O728" s="141"/>
      <c r="P728" s="141"/>
      <c r="Q728" s="141"/>
      <c r="R728" s="141"/>
      <c r="S728" s="141"/>
      <c r="T728" s="141"/>
      <c r="U728" s="141"/>
      <c r="V728" s="141"/>
      <c r="W728" s="141"/>
      <c r="X728" s="141"/>
      <c r="Y728" s="141"/>
      <c r="Z728" s="141"/>
    </row>
    <row r="729" spans="1:26" ht="12.75" customHeight="1" x14ac:dyDescent="0.2">
      <c r="A729" s="141"/>
      <c r="B729" s="141"/>
      <c r="C729" s="141"/>
      <c r="D729" s="141"/>
      <c r="E729" s="141"/>
      <c r="F729" s="141"/>
      <c r="G729" s="141"/>
      <c r="H729" s="141"/>
      <c r="I729" s="141"/>
      <c r="J729" s="141"/>
      <c r="K729" s="141"/>
      <c r="L729" s="141"/>
      <c r="M729" s="141"/>
      <c r="N729" s="141"/>
      <c r="O729" s="141"/>
      <c r="P729" s="141"/>
      <c r="Q729" s="141"/>
      <c r="R729" s="141"/>
      <c r="S729" s="141"/>
      <c r="T729" s="141"/>
      <c r="U729" s="141"/>
      <c r="V729" s="141"/>
      <c r="W729" s="141"/>
      <c r="X729" s="141"/>
      <c r="Y729" s="141"/>
      <c r="Z729" s="141"/>
    </row>
    <row r="730" spans="1:26" ht="12.75" customHeight="1" x14ac:dyDescent="0.2">
      <c r="A730" s="141"/>
      <c r="B730" s="141"/>
      <c r="C730" s="141"/>
      <c r="D730" s="141"/>
      <c r="E730" s="141"/>
      <c r="F730" s="141"/>
      <c r="G730" s="141"/>
      <c r="H730" s="141"/>
      <c r="I730" s="141"/>
      <c r="J730" s="141"/>
      <c r="K730" s="141"/>
      <c r="L730" s="141"/>
      <c r="M730" s="141"/>
      <c r="N730" s="141"/>
      <c r="O730" s="141"/>
      <c r="P730" s="141"/>
      <c r="Q730" s="141"/>
      <c r="R730" s="141"/>
      <c r="S730" s="141"/>
      <c r="T730" s="141"/>
      <c r="U730" s="141"/>
      <c r="V730" s="141"/>
      <c r="W730" s="141"/>
      <c r="X730" s="141"/>
      <c r="Y730" s="141"/>
      <c r="Z730" s="141"/>
    </row>
    <row r="731" spans="1:26" ht="12.75" customHeight="1" x14ac:dyDescent="0.2">
      <c r="A731" s="141"/>
      <c r="B731" s="141"/>
      <c r="C731" s="141"/>
      <c r="D731" s="141"/>
      <c r="E731" s="141"/>
      <c r="F731" s="141"/>
      <c r="G731" s="141"/>
      <c r="H731" s="141"/>
      <c r="I731" s="141"/>
      <c r="J731" s="141"/>
      <c r="K731" s="141"/>
      <c r="L731" s="141"/>
      <c r="M731" s="141"/>
      <c r="N731" s="141"/>
      <c r="O731" s="141"/>
      <c r="P731" s="141"/>
      <c r="Q731" s="141"/>
      <c r="R731" s="141"/>
      <c r="S731" s="141"/>
      <c r="T731" s="141"/>
      <c r="U731" s="141"/>
      <c r="V731" s="141"/>
      <c r="W731" s="141"/>
      <c r="X731" s="141"/>
      <c r="Y731" s="141"/>
      <c r="Z731" s="141"/>
    </row>
    <row r="732" spans="1:26" ht="12.75" customHeight="1" x14ac:dyDescent="0.2">
      <c r="A732" s="141"/>
      <c r="B732" s="141"/>
      <c r="C732" s="141"/>
      <c r="D732" s="141"/>
      <c r="E732" s="141"/>
      <c r="F732" s="141"/>
      <c r="G732" s="141"/>
      <c r="H732" s="141"/>
      <c r="I732" s="141"/>
      <c r="J732" s="141"/>
      <c r="K732" s="141"/>
      <c r="L732" s="141"/>
      <c r="M732" s="141"/>
      <c r="N732" s="141"/>
      <c r="O732" s="141"/>
      <c r="P732" s="141"/>
      <c r="Q732" s="141"/>
      <c r="R732" s="141"/>
      <c r="S732" s="141"/>
      <c r="T732" s="141"/>
      <c r="U732" s="141"/>
      <c r="V732" s="141"/>
      <c r="W732" s="141"/>
      <c r="X732" s="141"/>
      <c r="Y732" s="141"/>
      <c r="Z732" s="141"/>
    </row>
    <row r="733" spans="1:26" ht="12.75" customHeight="1" x14ac:dyDescent="0.2">
      <c r="A733" s="141"/>
      <c r="B733" s="141"/>
      <c r="C733" s="141"/>
      <c r="D733" s="141"/>
      <c r="E733" s="141"/>
      <c r="F733" s="141"/>
      <c r="G733" s="141"/>
      <c r="H733" s="141"/>
      <c r="I733" s="141"/>
      <c r="J733" s="141"/>
      <c r="K733" s="141"/>
      <c r="L733" s="141"/>
      <c r="M733" s="141"/>
      <c r="N733" s="141"/>
      <c r="O733" s="141"/>
      <c r="P733" s="141"/>
      <c r="Q733" s="141"/>
      <c r="R733" s="141"/>
      <c r="S733" s="141"/>
      <c r="T733" s="141"/>
      <c r="U733" s="141"/>
      <c r="V733" s="141"/>
      <c r="W733" s="141"/>
      <c r="X733" s="141"/>
      <c r="Y733" s="141"/>
      <c r="Z733" s="141"/>
    </row>
    <row r="734" spans="1:26" ht="12.75" customHeight="1" x14ac:dyDescent="0.2">
      <c r="A734" s="141"/>
      <c r="B734" s="141"/>
      <c r="C734" s="141"/>
      <c r="D734" s="141"/>
      <c r="E734" s="141"/>
      <c r="F734" s="141"/>
      <c r="G734" s="141"/>
      <c r="H734" s="141"/>
      <c r="I734" s="141"/>
      <c r="J734" s="141"/>
      <c r="K734" s="141"/>
      <c r="L734" s="141"/>
      <c r="M734" s="141"/>
      <c r="N734" s="141"/>
      <c r="O734" s="141"/>
      <c r="P734" s="141"/>
      <c r="Q734" s="141"/>
      <c r="R734" s="141"/>
      <c r="S734" s="141"/>
      <c r="T734" s="141"/>
      <c r="U734" s="141"/>
      <c r="V734" s="141"/>
      <c r="W734" s="141"/>
      <c r="X734" s="141"/>
      <c r="Y734" s="141"/>
      <c r="Z734" s="141"/>
    </row>
    <row r="735" spans="1:26" ht="12.75" customHeight="1" x14ac:dyDescent="0.2">
      <c r="A735" s="141"/>
      <c r="B735" s="141"/>
      <c r="C735" s="141"/>
      <c r="D735" s="141"/>
      <c r="E735" s="141"/>
      <c r="F735" s="141"/>
      <c r="G735" s="141"/>
      <c r="H735" s="141"/>
      <c r="I735" s="141"/>
      <c r="J735" s="141"/>
      <c r="K735" s="141"/>
      <c r="L735" s="141"/>
      <c r="M735" s="141"/>
      <c r="N735" s="141"/>
      <c r="O735" s="141"/>
      <c r="P735" s="141"/>
      <c r="Q735" s="141"/>
      <c r="R735" s="141"/>
      <c r="S735" s="141"/>
      <c r="T735" s="141"/>
      <c r="U735" s="141"/>
      <c r="V735" s="141"/>
      <c r="W735" s="141"/>
      <c r="X735" s="141"/>
      <c r="Y735" s="141"/>
      <c r="Z735" s="141"/>
    </row>
    <row r="736" spans="1:26" ht="12.75" customHeight="1" x14ac:dyDescent="0.2">
      <c r="A736" s="141"/>
      <c r="B736" s="141"/>
      <c r="C736" s="141"/>
      <c r="D736" s="141"/>
      <c r="E736" s="141"/>
      <c r="F736" s="141"/>
      <c r="G736" s="141"/>
      <c r="H736" s="141"/>
      <c r="I736" s="141"/>
      <c r="J736" s="141"/>
      <c r="K736" s="141"/>
      <c r="L736" s="141"/>
      <c r="M736" s="141"/>
      <c r="N736" s="141"/>
      <c r="O736" s="141"/>
      <c r="P736" s="141"/>
      <c r="Q736" s="141"/>
      <c r="R736" s="141"/>
      <c r="S736" s="141"/>
      <c r="T736" s="141"/>
      <c r="U736" s="141"/>
      <c r="V736" s="141"/>
      <c r="W736" s="141"/>
      <c r="X736" s="141"/>
      <c r="Y736" s="141"/>
      <c r="Z736" s="141"/>
    </row>
    <row r="737" spans="1:26" ht="12.75" customHeight="1" x14ac:dyDescent="0.2">
      <c r="A737" s="141"/>
      <c r="B737" s="141"/>
      <c r="C737" s="141"/>
      <c r="D737" s="141"/>
      <c r="E737" s="141"/>
      <c r="F737" s="141"/>
      <c r="G737" s="141"/>
      <c r="H737" s="141"/>
      <c r="I737" s="141"/>
      <c r="J737" s="141"/>
      <c r="K737" s="141"/>
      <c r="L737" s="141"/>
      <c r="M737" s="141"/>
      <c r="N737" s="141"/>
      <c r="O737" s="141"/>
      <c r="P737" s="141"/>
      <c r="Q737" s="141"/>
      <c r="R737" s="141"/>
      <c r="S737" s="141"/>
      <c r="T737" s="141"/>
      <c r="U737" s="141"/>
      <c r="V737" s="141"/>
      <c r="W737" s="141"/>
      <c r="X737" s="141"/>
      <c r="Y737" s="141"/>
      <c r="Z737" s="141"/>
    </row>
    <row r="738" spans="1:26" ht="12.75" customHeight="1" x14ac:dyDescent="0.2">
      <c r="A738" s="141"/>
      <c r="B738" s="141"/>
      <c r="C738" s="141"/>
      <c r="D738" s="141"/>
      <c r="E738" s="141"/>
      <c r="F738" s="141"/>
      <c r="G738" s="141"/>
      <c r="H738" s="141"/>
      <c r="I738" s="141"/>
      <c r="J738" s="141"/>
      <c r="K738" s="141"/>
      <c r="L738" s="141"/>
      <c r="M738" s="141"/>
      <c r="N738" s="141"/>
      <c r="O738" s="141"/>
      <c r="P738" s="141"/>
      <c r="Q738" s="141"/>
      <c r="R738" s="141"/>
      <c r="S738" s="141"/>
      <c r="T738" s="141"/>
      <c r="U738" s="141"/>
      <c r="V738" s="141"/>
      <c r="W738" s="141"/>
      <c r="X738" s="141"/>
      <c r="Y738" s="141"/>
      <c r="Z738" s="141"/>
    </row>
    <row r="739" spans="1:26" ht="12.75" customHeight="1" x14ac:dyDescent="0.2">
      <c r="A739" s="141"/>
      <c r="B739" s="141"/>
      <c r="C739" s="141"/>
      <c r="D739" s="141"/>
      <c r="E739" s="141"/>
      <c r="F739" s="141"/>
      <c r="G739" s="141"/>
      <c r="H739" s="141"/>
      <c r="I739" s="141"/>
      <c r="J739" s="141"/>
      <c r="K739" s="141"/>
      <c r="L739" s="141"/>
      <c r="M739" s="141"/>
      <c r="N739" s="141"/>
      <c r="O739" s="141"/>
      <c r="P739" s="141"/>
      <c r="Q739" s="141"/>
      <c r="R739" s="141"/>
      <c r="S739" s="141"/>
      <c r="T739" s="141"/>
      <c r="U739" s="141"/>
      <c r="V739" s="141"/>
      <c r="W739" s="141"/>
      <c r="X739" s="141"/>
      <c r="Y739" s="141"/>
      <c r="Z739" s="141"/>
    </row>
    <row r="740" spans="1:26" ht="12.75" customHeight="1" x14ac:dyDescent="0.2">
      <c r="A740" s="141"/>
      <c r="B740" s="141"/>
      <c r="C740" s="141"/>
      <c r="D740" s="141"/>
      <c r="E740" s="141"/>
      <c r="F740" s="141"/>
      <c r="G740" s="141"/>
      <c r="H740" s="141"/>
      <c r="I740" s="141"/>
      <c r="J740" s="141"/>
      <c r="K740" s="141"/>
      <c r="L740" s="141"/>
      <c r="M740" s="141"/>
      <c r="N740" s="141"/>
      <c r="O740" s="141"/>
      <c r="P740" s="141"/>
      <c r="Q740" s="141"/>
      <c r="R740" s="141"/>
      <c r="S740" s="141"/>
      <c r="T740" s="141"/>
      <c r="U740" s="141"/>
      <c r="V740" s="141"/>
      <c r="W740" s="141"/>
      <c r="X740" s="141"/>
      <c r="Y740" s="141"/>
      <c r="Z740" s="141"/>
    </row>
    <row r="741" spans="1:26" ht="12.75" customHeight="1" x14ac:dyDescent="0.2">
      <c r="A741" s="141"/>
      <c r="B741" s="141"/>
      <c r="C741" s="141"/>
      <c r="D741" s="141"/>
      <c r="E741" s="141"/>
      <c r="F741" s="141"/>
      <c r="G741" s="141"/>
      <c r="H741" s="141"/>
      <c r="I741" s="141"/>
      <c r="J741" s="141"/>
      <c r="K741" s="141"/>
      <c r="L741" s="141"/>
      <c r="M741" s="141"/>
      <c r="N741" s="141"/>
      <c r="O741" s="141"/>
      <c r="P741" s="141"/>
      <c r="Q741" s="141"/>
      <c r="R741" s="141"/>
      <c r="S741" s="141"/>
      <c r="T741" s="141"/>
      <c r="U741" s="141"/>
      <c r="V741" s="141"/>
      <c r="W741" s="141"/>
      <c r="X741" s="141"/>
      <c r="Y741" s="141"/>
      <c r="Z741" s="141"/>
    </row>
    <row r="742" spans="1:26" ht="12.75" customHeight="1" x14ac:dyDescent="0.2">
      <c r="A742" s="141"/>
      <c r="B742" s="141"/>
      <c r="C742" s="141"/>
      <c r="D742" s="141"/>
      <c r="E742" s="141"/>
      <c r="F742" s="141"/>
      <c r="G742" s="141"/>
      <c r="H742" s="141"/>
      <c r="I742" s="141"/>
      <c r="J742" s="141"/>
      <c r="K742" s="141"/>
      <c r="L742" s="141"/>
      <c r="M742" s="141"/>
      <c r="N742" s="141"/>
      <c r="O742" s="141"/>
      <c r="P742" s="141"/>
      <c r="Q742" s="141"/>
      <c r="R742" s="141"/>
      <c r="S742" s="141"/>
      <c r="T742" s="141"/>
      <c r="U742" s="141"/>
      <c r="V742" s="141"/>
      <c r="W742" s="141"/>
      <c r="X742" s="141"/>
      <c r="Y742" s="141"/>
      <c r="Z742" s="141"/>
    </row>
    <row r="743" spans="1:26" ht="12.75" customHeight="1" x14ac:dyDescent="0.2">
      <c r="A743" s="141"/>
      <c r="B743" s="141"/>
      <c r="C743" s="141"/>
      <c r="D743" s="141"/>
      <c r="E743" s="141"/>
      <c r="F743" s="141"/>
      <c r="G743" s="141"/>
      <c r="H743" s="141"/>
      <c r="I743" s="141"/>
      <c r="J743" s="141"/>
      <c r="K743" s="141"/>
      <c r="L743" s="141"/>
      <c r="M743" s="141"/>
      <c r="N743" s="141"/>
      <c r="O743" s="141"/>
      <c r="P743" s="141"/>
      <c r="Q743" s="141"/>
      <c r="R743" s="141"/>
      <c r="S743" s="141"/>
      <c r="T743" s="141"/>
      <c r="U743" s="141"/>
      <c r="V743" s="141"/>
      <c r="W743" s="141"/>
      <c r="X743" s="141"/>
      <c r="Y743" s="141"/>
      <c r="Z743" s="141"/>
    </row>
    <row r="744" spans="1:26" ht="12.75" customHeight="1" x14ac:dyDescent="0.2">
      <c r="A744" s="141"/>
      <c r="B744" s="141"/>
      <c r="C744" s="141"/>
      <c r="D744" s="141"/>
      <c r="E744" s="141"/>
      <c r="F744" s="141"/>
      <c r="G744" s="141"/>
      <c r="H744" s="141"/>
      <c r="I744" s="141"/>
      <c r="J744" s="141"/>
      <c r="K744" s="141"/>
      <c r="L744" s="141"/>
      <c r="M744" s="141"/>
      <c r="N744" s="141"/>
      <c r="O744" s="141"/>
      <c r="P744" s="141"/>
      <c r="Q744" s="141"/>
      <c r="R744" s="141"/>
      <c r="S744" s="141"/>
      <c r="T744" s="141"/>
      <c r="U744" s="141"/>
      <c r="V744" s="141"/>
      <c r="W744" s="141"/>
      <c r="X744" s="141"/>
      <c r="Y744" s="141"/>
      <c r="Z744" s="141"/>
    </row>
    <row r="745" spans="1:26" ht="12.75" customHeight="1" x14ac:dyDescent="0.2">
      <c r="A745" s="141"/>
      <c r="B745" s="141"/>
      <c r="C745" s="141"/>
      <c r="D745" s="141"/>
      <c r="E745" s="141"/>
      <c r="F745" s="141"/>
      <c r="G745" s="141"/>
      <c r="H745" s="141"/>
      <c r="I745" s="141"/>
      <c r="J745" s="141"/>
      <c r="K745" s="141"/>
      <c r="L745" s="141"/>
      <c r="M745" s="141"/>
      <c r="N745" s="141"/>
      <c r="O745" s="141"/>
      <c r="P745" s="141"/>
      <c r="Q745" s="141"/>
      <c r="R745" s="141"/>
      <c r="S745" s="141"/>
      <c r="T745" s="141"/>
      <c r="U745" s="141"/>
      <c r="V745" s="141"/>
      <c r="W745" s="141"/>
      <c r="X745" s="141"/>
      <c r="Y745" s="141"/>
      <c r="Z745" s="141"/>
    </row>
    <row r="746" spans="1:26" ht="12.75" customHeight="1" x14ac:dyDescent="0.2">
      <c r="A746" s="141"/>
      <c r="B746" s="141"/>
      <c r="C746" s="141"/>
      <c r="D746" s="141"/>
      <c r="E746" s="141"/>
      <c r="F746" s="141"/>
      <c r="G746" s="141"/>
      <c r="H746" s="141"/>
      <c r="I746" s="141"/>
      <c r="J746" s="141"/>
      <c r="K746" s="141"/>
      <c r="L746" s="141"/>
      <c r="M746" s="141"/>
      <c r="N746" s="141"/>
      <c r="O746" s="141"/>
      <c r="P746" s="141"/>
      <c r="Q746" s="141"/>
      <c r="R746" s="141"/>
      <c r="S746" s="141"/>
      <c r="T746" s="141"/>
      <c r="U746" s="141"/>
      <c r="V746" s="141"/>
      <c r="W746" s="141"/>
      <c r="X746" s="141"/>
      <c r="Y746" s="141"/>
      <c r="Z746" s="141"/>
    </row>
    <row r="747" spans="1:26" ht="12.75" customHeight="1" x14ac:dyDescent="0.2">
      <c r="A747" s="141"/>
      <c r="B747" s="141"/>
      <c r="C747" s="141"/>
      <c r="D747" s="141"/>
      <c r="E747" s="141"/>
      <c r="F747" s="141"/>
      <c r="G747" s="141"/>
      <c r="H747" s="141"/>
      <c r="I747" s="141"/>
      <c r="J747" s="141"/>
      <c r="K747" s="141"/>
      <c r="L747" s="141"/>
      <c r="M747" s="141"/>
      <c r="N747" s="141"/>
      <c r="O747" s="141"/>
      <c r="P747" s="141"/>
      <c r="Q747" s="141"/>
      <c r="R747" s="141"/>
      <c r="S747" s="141"/>
      <c r="T747" s="141"/>
      <c r="U747" s="141"/>
      <c r="V747" s="141"/>
      <c r="W747" s="141"/>
      <c r="X747" s="141"/>
      <c r="Y747" s="141"/>
      <c r="Z747" s="141"/>
    </row>
    <row r="748" spans="1:26" ht="12.75" customHeight="1" x14ac:dyDescent="0.2">
      <c r="A748" s="141"/>
      <c r="B748" s="141"/>
      <c r="C748" s="141"/>
      <c r="D748" s="141"/>
      <c r="E748" s="141"/>
      <c r="F748" s="141"/>
      <c r="G748" s="141"/>
      <c r="H748" s="141"/>
      <c r="I748" s="141"/>
      <c r="J748" s="141"/>
      <c r="K748" s="141"/>
      <c r="L748" s="141"/>
      <c r="M748" s="141"/>
      <c r="N748" s="141"/>
      <c r="O748" s="141"/>
      <c r="P748" s="141"/>
      <c r="Q748" s="141"/>
      <c r="R748" s="141"/>
      <c r="S748" s="141"/>
      <c r="T748" s="141"/>
      <c r="U748" s="141"/>
      <c r="V748" s="141"/>
      <c r="W748" s="141"/>
      <c r="X748" s="141"/>
      <c r="Y748" s="141"/>
      <c r="Z748" s="141"/>
    </row>
    <row r="749" spans="1:26" ht="12.75" customHeight="1" x14ac:dyDescent="0.2">
      <c r="A749" s="141"/>
      <c r="B749" s="141"/>
      <c r="C749" s="141"/>
      <c r="D749" s="141"/>
      <c r="E749" s="141"/>
      <c r="F749" s="141"/>
      <c r="G749" s="141"/>
      <c r="H749" s="141"/>
      <c r="I749" s="141"/>
      <c r="J749" s="141"/>
      <c r="K749" s="141"/>
      <c r="L749" s="141"/>
      <c r="M749" s="141"/>
      <c r="N749" s="141"/>
      <c r="O749" s="141"/>
      <c r="P749" s="141"/>
      <c r="Q749" s="141"/>
      <c r="R749" s="141"/>
      <c r="S749" s="141"/>
      <c r="T749" s="141"/>
      <c r="U749" s="141"/>
      <c r="V749" s="141"/>
      <c r="W749" s="141"/>
      <c r="X749" s="141"/>
      <c r="Y749" s="141"/>
      <c r="Z749" s="141"/>
    </row>
    <row r="750" spans="1:26" ht="12.75" customHeight="1" x14ac:dyDescent="0.2">
      <c r="A750" s="141"/>
      <c r="B750" s="141"/>
      <c r="C750" s="141"/>
      <c r="D750" s="141"/>
      <c r="E750" s="141"/>
      <c r="F750" s="141"/>
      <c r="G750" s="141"/>
      <c r="H750" s="141"/>
      <c r="I750" s="141"/>
      <c r="J750" s="141"/>
      <c r="K750" s="141"/>
      <c r="L750" s="141"/>
      <c r="M750" s="141"/>
      <c r="N750" s="141"/>
      <c r="O750" s="141"/>
      <c r="P750" s="141"/>
      <c r="Q750" s="141"/>
      <c r="R750" s="141"/>
      <c r="S750" s="141"/>
      <c r="T750" s="141"/>
      <c r="U750" s="141"/>
      <c r="V750" s="141"/>
      <c r="W750" s="141"/>
      <c r="X750" s="141"/>
      <c r="Y750" s="141"/>
      <c r="Z750" s="141"/>
    </row>
    <row r="751" spans="1:26" ht="12.75" customHeight="1" x14ac:dyDescent="0.2">
      <c r="A751" s="141"/>
      <c r="B751" s="141"/>
      <c r="C751" s="141"/>
      <c r="D751" s="141"/>
      <c r="E751" s="141"/>
      <c r="F751" s="141"/>
      <c r="G751" s="141"/>
      <c r="H751" s="141"/>
      <c r="I751" s="141"/>
      <c r="J751" s="141"/>
      <c r="K751" s="141"/>
      <c r="L751" s="141"/>
      <c r="M751" s="141"/>
      <c r="N751" s="141"/>
      <c r="O751" s="141"/>
      <c r="P751" s="141"/>
      <c r="Q751" s="141"/>
      <c r="R751" s="141"/>
      <c r="S751" s="141"/>
      <c r="T751" s="141"/>
      <c r="U751" s="141"/>
      <c r="V751" s="141"/>
      <c r="W751" s="141"/>
      <c r="X751" s="141"/>
      <c r="Y751" s="141"/>
      <c r="Z751" s="141"/>
    </row>
    <row r="752" spans="1:26" ht="12.75" customHeight="1" x14ac:dyDescent="0.2">
      <c r="A752" s="141"/>
      <c r="B752" s="141"/>
      <c r="C752" s="141"/>
      <c r="D752" s="141"/>
      <c r="E752" s="141"/>
      <c r="F752" s="141"/>
      <c r="G752" s="141"/>
      <c r="H752" s="141"/>
      <c r="I752" s="141"/>
      <c r="J752" s="141"/>
      <c r="K752" s="141"/>
      <c r="L752" s="141"/>
      <c r="M752" s="141"/>
      <c r="N752" s="141"/>
      <c r="O752" s="141"/>
      <c r="P752" s="141"/>
      <c r="Q752" s="141"/>
      <c r="R752" s="141"/>
      <c r="S752" s="141"/>
      <c r="T752" s="141"/>
      <c r="U752" s="141"/>
      <c r="V752" s="141"/>
      <c r="W752" s="141"/>
      <c r="X752" s="141"/>
      <c r="Y752" s="141"/>
      <c r="Z752" s="141"/>
    </row>
    <row r="753" spans="1:26" ht="12.75" customHeight="1" x14ac:dyDescent="0.2">
      <c r="A753" s="141"/>
      <c r="B753" s="141"/>
      <c r="C753" s="141"/>
      <c r="D753" s="141"/>
      <c r="E753" s="141"/>
      <c r="F753" s="141"/>
      <c r="G753" s="141"/>
      <c r="H753" s="141"/>
      <c r="I753" s="141"/>
      <c r="J753" s="141"/>
      <c r="K753" s="141"/>
      <c r="L753" s="141"/>
      <c r="M753" s="141"/>
      <c r="N753" s="141"/>
      <c r="O753" s="141"/>
      <c r="P753" s="141"/>
      <c r="Q753" s="141"/>
      <c r="R753" s="141"/>
      <c r="S753" s="141"/>
      <c r="T753" s="141"/>
      <c r="U753" s="141"/>
      <c r="V753" s="141"/>
      <c r="W753" s="141"/>
      <c r="X753" s="141"/>
      <c r="Y753" s="141"/>
      <c r="Z753" s="141"/>
    </row>
    <row r="754" spans="1:26" ht="12.75" customHeight="1" x14ac:dyDescent="0.2">
      <c r="A754" s="141"/>
      <c r="B754" s="141"/>
      <c r="C754" s="141"/>
      <c r="D754" s="141"/>
      <c r="E754" s="141"/>
      <c r="F754" s="141"/>
      <c r="G754" s="141"/>
      <c r="H754" s="141"/>
      <c r="I754" s="141"/>
      <c r="J754" s="141"/>
      <c r="K754" s="141"/>
      <c r="L754" s="141"/>
      <c r="M754" s="141"/>
      <c r="N754" s="141"/>
      <c r="O754" s="141"/>
      <c r="P754" s="141"/>
      <c r="Q754" s="141"/>
      <c r="R754" s="141"/>
      <c r="S754" s="141"/>
      <c r="T754" s="141"/>
      <c r="U754" s="141"/>
      <c r="V754" s="141"/>
      <c r="W754" s="141"/>
      <c r="X754" s="141"/>
      <c r="Y754" s="141"/>
      <c r="Z754" s="141"/>
    </row>
    <row r="755" spans="1:26" ht="12.75" customHeight="1" x14ac:dyDescent="0.2">
      <c r="A755" s="141"/>
      <c r="B755" s="141"/>
      <c r="C755" s="141"/>
      <c r="D755" s="141"/>
      <c r="E755" s="141"/>
      <c r="F755" s="141"/>
      <c r="G755" s="141"/>
      <c r="H755" s="141"/>
      <c r="I755" s="141"/>
      <c r="J755" s="141"/>
      <c r="K755" s="141"/>
      <c r="L755" s="141"/>
      <c r="M755" s="141"/>
      <c r="N755" s="141"/>
      <c r="O755" s="141"/>
      <c r="P755" s="141"/>
      <c r="Q755" s="141"/>
      <c r="R755" s="141"/>
      <c r="S755" s="141"/>
      <c r="T755" s="141"/>
      <c r="U755" s="141"/>
      <c r="V755" s="141"/>
      <c r="W755" s="141"/>
      <c r="X755" s="141"/>
      <c r="Y755" s="141"/>
      <c r="Z755" s="141"/>
    </row>
    <row r="756" spans="1:26" ht="12.75" customHeight="1" x14ac:dyDescent="0.2">
      <c r="A756" s="141"/>
      <c r="B756" s="141"/>
      <c r="C756" s="141"/>
      <c r="D756" s="141"/>
      <c r="E756" s="141"/>
      <c r="F756" s="141"/>
      <c r="G756" s="141"/>
      <c r="H756" s="141"/>
      <c r="I756" s="141"/>
      <c r="J756" s="141"/>
      <c r="K756" s="141"/>
      <c r="L756" s="141"/>
      <c r="M756" s="141"/>
      <c r="N756" s="141"/>
      <c r="O756" s="141"/>
      <c r="P756" s="141"/>
      <c r="Q756" s="141"/>
      <c r="R756" s="141"/>
      <c r="S756" s="141"/>
      <c r="T756" s="141"/>
      <c r="U756" s="141"/>
      <c r="V756" s="141"/>
      <c r="W756" s="141"/>
      <c r="X756" s="141"/>
      <c r="Y756" s="141"/>
      <c r="Z756" s="141"/>
    </row>
    <row r="757" spans="1:26" ht="12.75" customHeight="1" x14ac:dyDescent="0.2">
      <c r="A757" s="141"/>
      <c r="B757" s="141"/>
      <c r="C757" s="141"/>
      <c r="D757" s="141"/>
      <c r="E757" s="141"/>
      <c r="F757" s="141"/>
      <c r="G757" s="141"/>
      <c r="H757" s="141"/>
      <c r="I757" s="141"/>
      <c r="J757" s="141"/>
      <c r="K757" s="141"/>
      <c r="L757" s="141"/>
      <c r="M757" s="141"/>
      <c r="N757" s="141"/>
      <c r="O757" s="141"/>
      <c r="P757" s="141"/>
      <c r="Q757" s="141"/>
      <c r="R757" s="141"/>
      <c r="S757" s="141"/>
      <c r="T757" s="141"/>
      <c r="U757" s="141"/>
      <c r="V757" s="141"/>
      <c r="W757" s="141"/>
      <c r="X757" s="141"/>
      <c r="Y757" s="141"/>
      <c r="Z757" s="141"/>
    </row>
    <row r="758" spans="1:26" ht="12.75" customHeight="1" x14ac:dyDescent="0.2">
      <c r="A758" s="141"/>
      <c r="B758" s="141"/>
      <c r="C758" s="141"/>
      <c r="D758" s="141"/>
      <c r="E758" s="141"/>
      <c r="F758" s="141"/>
      <c r="G758" s="141"/>
      <c r="H758" s="141"/>
      <c r="I758" s="141"/>
      <c r="J758" s="141"/>
      <c r="K758" s="141"/>
      <c r="L758" s="141"/>
      <c r="M758" s="141"/>
      <c r="N758" s="141"/>
      <c r="O758" s="141"/>
      <c r="P758" s="141"/>
      <c r="Q758" s="141"/>
      <c r="R758" s="141"/>
      <c r="S758" s="141"/>
      <c r="T758" s="141"/>
      <c r="U758" s="141"/>
      <c r="V758" s="141"/>
      <c r="W758" s="141"/>
      <c r="X758" s="141"/>
      <c r="Y758" s="141"/>
      <c r="Z758" s="141"/>
    </row>
    <row r="759" spans="1:26" ht="12.75" customHeight="1" x14ac:dyDescent="0.2">
      <c r="A759" s="141"/>
      <c r="B759" s="141"/>
      <c r="C759" s="141"/>
      <c r="D759" s="141"/>
      <c r="E759" s="141"/>
      <c r="F759" s="141"/>
      <c r="G759" s="141"/>
      <c r="H759" s="141"/>
      <c r="I759" s="141"/>
      <c r="J759" s="141"/>
      <c r="K759" s="141"/>
      <c r="L759" s="141"/>
      <c r="M759" s="141"/>
      <c r="N759" s="141"/>
      <c r="O759" s="141"/>
      <c r="P759" s="141"/>
      <c r="Q759" s="141"/>
      <c r="R759" s="141"/>
      <c r="S759" s="141"/>
      <c r="T759" s="141"/>
      <c r="U759" s="141"/>
      <c r="V759" s="141"/>
      <c r="W759" s="141"/>
      <c r="X759" s="141"/>
      <c r="Y759" s="141"/>
      <c r="Z759" s="141"/>
    </row>
    <row r="760" spans="1:26" ht="12.75" customHeight="1" x14ac:dyDescent="0.2">
      <c r="A760" s="141"/>
      <c r="B760" s="141"/>
      <c r="C760" s="141"/>
      <c r="D760" s="141"/>
      <c r="E760" s="141"/>
      <c r="F760" s="141"/>
      <c r="G760" s="141"/>
      <c r="H760" s="141"/>
      <c r="I760" s="141"/>
      <c r="J760" s="141"/>
      <c r="K760" s="141"/>
      <c r="L760" s="141"/>
      <c r="M760" s="141"/>
      <c r="N760" s="141"/>
      <c r="O760" s="141"/>
      <c r="P760" s="141"/>
      <c r="Q760" s="141"/>
      <c r="R760" s="141"/>
      <c r="S760" s="141"/>
      <c r="T760" s="141"/>
      <c r="U760" s="141"/>
      <c r="V760" s="141"/>
      <c r="W760" s="141"/>
      <c r="X760" s="141"/>
      <c r="Y760" s="141"/>
      <c r="Z760" s="141"/>
    </row>
    <row r="761" spans="1:26" ht="12.75" customHeight="1" x14ac:dyDescent="0.2">
      <c r="A761" s="141"/>
      <c r="B761" s="141"/>
      <c r="C761" s="141"/>
      <c r="D761" s="141"/>
      <c r="E761" s="141"/>
      <c r="F761" s="141"/>
      <c r="G761" s="141"/>
      <c r="H761" s="141"/>
      <c r="I761" s="141"/>
      <c r="J761" s="141"/>
      <c r="K761" s="141"/>
      <c r="L761" s="141"/>
      <c r="M761" s="141"/>
      <c r="N761" s="141"/>
      <c r="O761" s="141"/>
      <c r="P761" s="141"/>
      <c r="Q761" s="141"/>
      <c r="R761" s="141"/>
      <c r="S761" s="141"/>
      <c r="T761" s="141"/>
      <c r="U761" s="141"/>
      <c r="V761" s="141"/>
      <c r="W761" s="141"/>
      <c r="X761" s="141"/>
      <c r="Y761" s="141"/>
      <c r="Z761" s="141"/>
    </row>
    <row r="762" spans="1:26" ht="12.75" customHeight="1" x14ac:dyDescent="0.2">
      <c r="A762" s="141"/>
      <c r="B762" s="141"/>
      <c r="C762" s="141"/>
      <c r="D762" s="141"/>
      <c r="E762" s="141"/>
      <c r="F762" s="141"/>
      <c r="G762" s="141"/>
      <c r="H762" s="141"/>
      <c r="I762" s="141"/>
      <c r="J762" s="141"/>
      <c r="K762" s="141"/>
      <c r="L762" s="141"/>
      <c r="M762" s="141"/>
      <c r="N762" s="141"/>
      <c r="O762" s="141"/>
      <c r="P762" s="141"/>
      <c r="Q762" s="141"/>
      <c r="R762" s="141"/>
      <c r="S762" s="141"/>
      <c r="T762" s="141"/>
      <c r="U762" s="141"/>
      <c r="V762" s="141"/>
      <c r="W762" s="141"/>
      <c r="X762" s="141"/>
      <c r="Y762" s="141"/>
      <c r="Z762" s="141"/>
    </row>
    <row r="763" spans="1:26" ht="12.75" customHeight="1" x14ac:dyDescent="0.2">
      <c r="A763" s="141"/>
      <c r="B763" s="141"/>
      <c r="C763" s="141"/>
      <c r="D763" s="141"/>
      <c r="E763" s="141"/>
      <c r="F763" s="141"/>
      <c r="G763" s="141"/>
      <c r="H763" s="141"/>
      <c r="I763" s="141"/>
      <c r="J763" s="141"/>
      <c r="K763" s="141"/>
      <c r="L763" s="141"/>
      <c r="M763" s="141"/>
      <c r="N763" s="141"/>
      <c r="O763" s="141"/>
      <c r="P763" s="141"/>
      <c r="Q763" s="141"/>
      <c r="R763" s="141"/>
      <c r="S763" s="141"/>
      <c r="T763" s="141"/>
      <c r="U763" s="141"/>
      <c r="V763" s="141"/>
      <c r="W763" s="141"/>
      <c r="X763" s="141"/>
      <c r="Y763" s="141"/>
      <c r="Z763" s="141"/>
    </row>
    <row r="764" spans="1:26" ht="12.75" customHeight="1" x14ac:dyDescent="0.2">
      <c r="A764" s="141"/>
      <c r="B764" s="141"/>
      <c r="C764" s="141"/>
      <c r="D764" s="141"/>
      <c r="E764" s="141"/>
      <c r="F764" s="141"/>
      <c r="G764" s="141"/>
      <c r="H764" s="141"/>
      <c r="I764" s="141"/>
      <c r="J764" s="141"/>
      <c r="K764" s="141"/>
      <c r="L764" s="141"/>
      <c r="M764" s="141"/>
      <c r="N764" s="141"/>
      <c r="O764" s="141"/>
      <c r="P764" s="141"/>
      <c r="Q764" s="141"/>
      <c r="R764" s="141"/>
      <c r="S764" s="141"/>
      <c r="T764" s="141"/>
      <c r="U764" s="141"/>
      <c r="V764" s="141"/>
      <c r="W764" s="141"/>
      <c r="X764" s="141"/>
      <c r="Y764" s="141"/>
      <c r="Z764" s="141"/>
    </row>
    <row r="765" spans="1:26" ht="12.75" customHeight="1" x14ac:dyDescent="0.2">
      <c r="A765" s="141"/>
      <c r="B765" s="141"/>
      <c r="C765" s="141"/>
      <c r="D765" s="141"/>
      <c r="E765" s="141"/>
      <c r="F765" s="141"/>
      <c r="G765" s="141"/>
      <c r="H765" s="141"/>
      <c r="I765" s="141"/>
      <c r="J765" s="141"/>
      <c r="K765" s="141"/>
      <c r="L765" s="141"/>
      <c r="M765" s="141"/>
      <c r="N765" s="141"/>
      <c r="O765" s="141"/>
      <c r="P765" s="141"/>
      <c r="Q765" s="141"/>
      <c r="R765" s="141"/>
      <c r="S765" s="141"/>
      <c r="T765" s="141"/>
      <c r="U765" s="141"/>
      <c r="V765" s="141"/>
      <c r="W765" s="141"/>
      <c r="X765" s="141"/>
      <c r="Y765" s="141"/>
      <c r="Z765" s="141"/>
    </row>
    <row r="766" spans="1:26" ht="12.75" customHeight="1" x14ac:dyDescent="0.2">
      <c r="A766" s="141"/>
      <c r="B766" s="141"/>
      <c r="C766" s="141"/>
      <c r="D766" s="141"/>
      <c r="E766" s="141"/>
      <c r="F766" s="141"/>
      <c r="G766" s="141"/>
      <c r="H766" s="141"/>
      <c r="I766" s="141"/>
      <c r="J766" s="141"/>
      <c r="K766" s="141"/>
      <c r="L766" s="141"/>
      <c r="M766" s="141"/>
      <c r="N766" s="141"/>
      <c r="O766" s="141"/>
      <c r="P766" s="141"/>
      <c r="Q766" s="141"/>
      <c r="R766" s="141"/>
      <c r="S766" s="141"/>
      <c r="T766" s="141"/>
      <c r="U766" s="141"/>
      <c r="V766" s="141"/>
      <c r="W766" s="141"/>
      <c r="X766" s="141"/>
      <c r="Y766" s="141"/>
      <c r="Z766" s="141"/>
    </row>
    <row r="767" spans="1:26" ht="12.75" customHeight="1" x14ac:dyDescent="0.2">
      <c r="A767" s="141"/>
      <c r="B767" s="141"/>
      <c r="C767" s="141"/>
      <c r="D767" s="141"/>
      <c r="E767" s="141"/>
      <c r="F767" s="141"/>
      <c r="G767" s="141"/>
      <c r="H767" s="141"/>
      <c r="I767" s="141"/>
      <c r="J767" s="141"/>
      <c r="K767" s="141"/>
      <c r="L767" s="141"/>
      <c r="M767" s="141"/>
      <c r="N767" s="141"/>
      <c r="O767" s="141"/>
      <c r="P767" s="141"/>
      <c r="Q767" s="141"/>
      <c r="R767" s="141"/>
      <c r="S767" s="141"/>
      <c r="T767" s="141"/>
      <c r="U767" s="141"/>
      <c r="V767" s="141"/>
      <c r="W767" s="141"/>
      <c r="X767" s="141"/>
      <c r="Y767" s="141"/>
      <c r="Z767" s="141"/>
    </row>
    <row r="768" spans="1:26" ht="12.75" customHeight="1" x14ac:dyDescent="0.2">
      <c r="A768" s="141"/>
      <c r="B768" s="141"/>
      <c r="C768" s="141"/>
      <c r="D768" s="141"/>
      <c r="E768" s="141"/>
      <c r="F768" s="141"/>
      <c r="G768" s="141"/>
      <c r="H768" s="141"/>
      <c r="I768" s="141"/>
      <c r="J768" s="141"/>
      <c r="K768" s="141"/>
      <c r="L768" s="141"/>
      <c r="M768" s="141"/>
      <c r="N768" s="141"/>
      <c r="O768" s="141"/>
      <c r="P768" s="141"/>
      <c r="Q768" s="141"/>
      <c r="R768" s="141"/>
      <c r="S768" s="141"/>
      <c r="T768" s="141"/>
      <c r="U768" s="141"/>
      <c r="V768" s="141"/>
      <c r="W768" s="141"/>
      <c r="X768" s="141"/>
      <c r="Y768" s="141"/>
      <c r="Z768" s="141"/>
    </row>
    <row r="769" spans="1:26" ht="12.75" customHeight="1" x14ac:dyDescent="0.2">
      <c r="A769" s="141"/>
      <c r="B769" s="141"/>
      <c r="C769" s="141"/>
      <c r="D769" s="141"/>
      <c r="E769" s="141"/>
      <c r="F769" s="141"/>
      <c r="G769" s="141"/>
      <c r="H769" s="141"/>
      <c r="I769" s="141"/>
      <c r="J769" s="141"/>
      <c r="K769" s="141"/>
      <c r="L769" s="141"/>
      <c r="M769" s="141"/>
      <c r="N769" s="141"/>
      <c r="O769" s="141"/>
      <c r="P769" s="141"/>
      <c r="Q769" s="141"/>
      <c r="R769" s="141"/>
      <c r="S769" s="141"/>
      <c r="T769" s="141"/>
      <c r="U769" s="141"/>
      <c r="V769" s="141"/>
      <c r="W769" s="141"/>
      <c r="X769" s="141"/>
      <c r="Y769" s="141"/>
      <c r="Z769" s="141"/>
    </row>
    <row r="770" spans="1:26" ht="12.75" customHeight="1" x14ac:dyDescent="0.2">
      <c r="A770" s="141"/>
      <c r="B770" s="141"/>
      <c r="C770" s="141"/>
      <c r="D770" s="141"/>
      <c r="E770" s="141"/>
      <c r="F770" s="141"/>
      <c r="G770" s="141"/>
      <c r="H770" s="141"/>
      <c r="I770" s="141"/>
      <c r="J770" s="141"/>
      <c r="K770" s="141"/>
      <c r="L770" s="141"/>
      <c r="M770" s="141"/>
      <c r="N770" s="141"/>
      <c r="O770" s="141"/>
      <c r="P770" s="141"/>
      <c r="Q770" s="141"/>
      <c r="R770" s="141"/>
      <c r="S770" s="141"/>
      <c r="T770" s="141"/>
      <c r="U770" s="141"/>
      <c r="V770" s="141"/>
      <c r="W770" s="141"/>
      <c r="X770" s="141"/>
      <c r="Y770" s="141"/>
      <c r="Z770" s="141"/>
    </row>
    <row r="771" spans="1:26" ht="12.75" customHeight="1" x14ac:dyDescent="0.2">
      <c r="A771" s="141"/>
      <c r="B771" s="141"/>
      <c r="C771" s="141"/>
      <c r="D771" s="141"/>
      <c r="E771" s="141"/>
      <c r="F771" s="141"/>
      <c r="G771" s="141"/>
      <c r="H771" s="141"/>
      <c r="I771" s="141"/>
      <c r="J771" s="141"/>
      <c r="K771" s="141"/>
      <c r="L771" s="141"/>
      <c r="M771" s="141"/>
      <c r="N771" s="141"/>
      <c r="O771" s="141"/>
      <c r="P771" s="141"/>
      <c r="Q771" s="141"/>
      <c r="R771" s="141"/>
      <c r="S771" s="141"/>
      <c r="T771" s="141"/>
      <c r="U771" s="141"/>
      <c r="V771" s="141"/>
      <c r="W771" s="141"/>
      <c r="X771" s="141"/>
      <c r="Y771" s="141"/>
      <c r="Z771" s="141"/>
    </row>
    <row r="772" spans="1:26" ht="12.75" customHeight="1" x14ac:dyDescent="0.2">
      <c r="A772" s="141"/>
      <c r="B772" s="141"/>
      <c r="C772" s="141"/>
      <c r="D772" s="141"/>
      <c r="E772" s="141"/>
      <c r="F772" s="141"/>
      <c r="G772" s="141"/>
      <c r="H772" s="141"/>
      <c r="I772" s="141"/>
      <c r="J772" s="141"/>
      <c r="K772" s="141"/>
      <c r="L772" s="141"/>
      <c r="M772" s="141"/>
      <c r="N772" s="141"/>
      <c r="O772" s="141"/>
      <c r="P772" s="141"/>
      <c r="Q772" s="141"/>
      <c r="R772" s="141"/>
      <c r="S772" s="141"/>
      <c r="T772" s="141"/>
      <c r="U772" s="141"/>
      <c r="V772" s="141"/>
      <c r="W772" s="141"/>
      <c r="X772" s="141"/>
      <c r="Y772" s="141"/>
      <c r="Z772" s="141"/>
    </row>
    <row r="773" spans="1:26" ht="12.75" customHeight="1" x14ac:dyDescent="0.2">
      <c r="A773" s="141"/>
      <c r="B773" s="141"/>
      <c r="C773" s="141"/>
      <c r="D773" s="141"/>
      <c r="E773" s="141"/>
      <c r="F773" s="141"/>
      <c r="G773" s="141"/>
      <c r="H773" s="141"/>
      <c r="I773" s="141"/>
      <c r="J773" s="141"/>
      <c r="K773" s="141"/>
      <c r="L773" s="141"/>
      <c r="M773" s="141"/>
      <c r="N773" s="141"/>
      <c r="O773" s="141"/>
      <c r="P773" s="141"/>
      <c r="Q773" s="141"/>
      <c r="R773" s="141"/>
      <c r="S773" s="141"/>
      <c r="T773" s="141"/>
      <c r="U773" s="141"/>
      <c r="V773" s="141"/>
      <c r="W773" s="141"/>
      <c r="X773" s="141"/>
      <c r="Y773" s="141"/>
      <c r="Z773" s="141"/>
    </row>
    <row r="774" spans="1:26" ht="12.75" customHeight="1" x14ac:dyDescent="0.2">
      <c r="A774" s="141"/>
      <c r="B774" s="141"/>
      <c r="C774" s="141"/>
      <c r="D774" s="141"/>
      <c r="E774" s="141"/>
      <c r="F774" s="141"/>
      <c r="G774" s="141"/>
      <c r="H774" s="141"/>
      <c r="I774" s="141"/>
      <c r="J774" s="141"/>
      <c r="K774" s="141"/>
      <c r="L774" s="141"/>
      <c r="M774" s="141"/>
      <c r="N774" s="141"/>
      <c r="O774" s="141"/>
      <c r="P774" s="141"/>
      <c r="Q774" s="141"/>
      <c r="R774" s="141"/>
      <c r="S774" s="141"/>
      <c r="T774" s="141"/>
      <c r="U774" s="141"/>
      <c r="V774" s="141"/>
      <c r="W774" s="141"/>
      <c r="X774" s="141"/>
      <c r="Y774" s="141"/>
      <c r="Z774" s="141"/>
    </row>
    <row r="775" spans="1:26" ht="12.75" customHeight="1" x14ac:dyDescent="0.2">
      <c r="A775" s="141"/>
      <c r="B775" s="141"/>
      <c r="C775" s="141"/>
      <c r="D775" s="141"/>
      <c r="E775" s="141"/>
      <c r="F775" s="141"/>
      <c r="G775" s="141"/>
      <c r="H775" s="141"/>
      <c r="I775" s="141"/>
      <c r="J775" s="141"/>
      <c r="K775" s="141"/>
      <c r="L775" s="141"/>
      <c r="M775" s="141"/>
      <c r="N775" s="141"/>
      <c r="O775" s="141"/>
      <c r="P775" s="141"/>
      <c r="Q775" s="141"/>
      <c r="R775" s="141"/>
      <c r="S775" s="141"/>
      <c r="T775" s="141"/>
      <c r="U775" s="141"/>
      <c r="V775" s="141"/>
      <c r="W775" s="141"/>
      <c r="X775" s="141"/>
      <c r="Y775" s="141"/>
      <c r="Z775" s="141"/>
    </row>
    <row r="776" spans="1:26" ht="12.75" customHeight="1" x14ac:dyDescent="0.2">
      <c r="A776" s="141"/>
      <c r="B776" s="141"/>
      <c r="C776" s="141"/>
      <c r="D776" s="141"/>
      <c r="E776" s="141"/>
      <c r="F776" s="141"/>
      <c r="G776" s="141"/>
      <c r="H776" s="141"/>
      <c r="I776" s="141"/>
      <c r="J776" s="141"/>
      <c r="K776" s="141"/>
      <c r="L776" s="141"/>
      <c r="M776" s="141"/>
      <c r="N776" s="141"/>
      <c r="O776" s="141"/>
      <c r="P776" s="141"/>
      <c r="Q776" s="141"/>
      <c r="R776" s="141"/>
      <c r="S776" s="141"/>
      <c r="T776" s="141"/>
      <c r="U776" s="141"/>
      <c r="V776" s="141"/>
      <c r="W776" s="141"/>
      <c r="X776" s="141"/>
      <c r="Y776" s="141"/>
      <c r="Z776" s="141"/>
    </row>
    <row r="777" spans="1:26" ht="12.75" customHeight="1" x14ac:dyDescent="0.2">
      <c r="A777" s="141"/>
      <c r="B777" s="141"/>
      <c r="C777" s="141"/>
      <c r="D777" s="141"/>
      <c r="E777" s="141"/>
      <c r="F777" s="141"/>
      <c r="G777" s="141"/>
      <c r="H777" s="141"/>
      <c r="I777" s="141"/>
      <c r="J777" s="141"/>
      <c r="K777" s="141"/>
      <c r="L777" s="141"/>
      <c r="M777" s="141"/>
      <c r="N777" s="141"/>
      <c r="O777" s="141"/>
      <c r="P777" s="141"/>
      <c r="Q777" s="141"/>
      <c r="R777" s="141"/>
      <c r="S777" s="141"/>
      <c r="T777" s="141"/>
      <c r="U777" s="141"/>
      <c r="V777" s="141"/>
      <c r="W777" s="141"/>
      <c r="X777" s="141"/>
      <c r="Y777" s="141"/>
      <c r="Z777" s="141"/>
    </row>
    <row r="778" spans="1:26" ht="12.75" customHeight="1" x14ac:dyDescent="0.2">
      <c r="A778" s="141"/>
      <c r="B778" s="141"/>
      <c r="C778" s="141"/>
      <c r="D778" s="141"/>
      <c r="E778" s="141"/>
      <c r="F778" s="141"/>
      <c r="G778" s="141"/>
      <c r="H778" s="141"/>
      <c r="I778" s="141"/>
      <c r="J778" s="141"/>
      <c r="K778" s="141"/>
      <c r="L778" s="141"/>
      <c r="M778" s="141"/>
      <c r="N778" s="141"/>
      <c r="O778" s="141"/>
      <c r="P778" s="141"/>
      <c r="Q778" s="141"/>
      <c r="R778" s="141"/>
      <c r="S778" s="141"/>
      <c r="T778" s="141"/>
      <c r="U778" s="141"/>
      <c r="V778" s="141"/>
      <c r="W778" s="141"/>
      <c r="X778" s="141"/>
      <c r="Y778" s="141"/>
      <c r="Z778" s="141"/>
    </row>
    <row r="779" spans="1:26" ht="12.75" customHeight="1" x14ac:dyDescent="0.2">
      <c r="A779" s="141"/>
      <c r="B779" s="141"/>
      <c r="C779" s="141"/>
      <c r="D779" s="141"/>
      <c r="E779" s="141"/>
      <c r="F779" s="141"/>
      <c r="G779" s="141"/>
      <c r="H779" s="141"/>
      <c r="I779" s="141"/>
      <c r="J779" s="141"/>
      <c r="K779" s="141"/>
      <c r="L779" s="141"/>
      <c r="M779" s="141"/>
      <c r="N779" s="141"/>
      <c r="O779" s="141"/>
      <c r="P779" s="141"/>
      <c r="Q779" s="141"/>
      <c r="R779" s="141"/>
      <c r="S779" s="141"/>
      <c r="T779" s="141"/>
      <c r="U779" s="141"/>
      <c r="V779" s="141"/>
      <c r="W779" s="141"/>
      <c r="X779" s="141"/>
      <c r="Y779" s="141"/>
      <c r="Z779" s="141"/>
    </row>
    <row r="780" spans="1:26" ht="12.75" customHeight="1" x14ac:dyDescent="0.2">
      <c r="A780" s="141"/>
      <c r="B780" s="141"/>
      <c r="C780" s="141"/>
      <c r="D780" s="141"/>
      <c r="E780" s="141"/>
      <c r="F780" s="141"/>
      <c r="G780" s="141"/>
      <c r="H780" s="141"/>
      <c r="I780" s="141"/>
      <c r="J780" s="141"/>
      <c r="K780" s="141"/>
      <c r="L780" s="141"/>
      <c r="M780" s="141"/>
      <c r="N780" s="141"/>
      <c r="O780" s="141"/>
      <c r="P780" s="141"/>
      <c r="Q780" s="141"/>
      <c r="R780" s="141"/>
      <c r="S780" s="141"/>
      <c r="T780" s="141"/>
      <c r="U780" s="141"/>
      <c r="V780" s="141"/>
      <c r="W780" s="141"/>
      <c r="X780" s="141"/>
      <c r="Y780" s="141"/>
      <c r="Z780" s="141"/>
    </row>
    <row r="781" spans="1:26" ht="12.75" customHeight="1" x14ac:dyDescent="0.2">
      <c r="A781" s="141"/>
      <c r="B781" s="141"/>
      <c r="C781" s="141"/>
      <c r="D781" s="141"/>
      <c r="E781" s="141"/>
      <c r="F781" s="141"/>
      <c r="G781" s="141"/>
      <c r="H781" s="141"/>
      <c r="I781" s="141"/>
      <c r="J781" s="141"/>
      <c r="K781" s="141"/>
      <c r="L781" s="141"/>
      <c r="M781" s="141"/>
      <c r="N781" s="141"/>
      <c r="O781" s="141"/>
      <c r="P781" s="141"/>
      <c r="Q781" s="141"/>
      <c r="R781" s="141"/>
      <c r="S781" s="141"/>
      <c r="T781" s="141"/>
      <c r="U781" s="141"/>
      <c r="V781" s="141"/>
      <c r="W781" s="141"/>
      <c r="X781" s="141"/>
      <c r="Y781" s="141"/>
      <c r="Z781" s="141"/>
    </row>
    <row r="782" spans="1:26" ht="12.75" customHeight="1" x14ac:dyDescent="0.2">
      <c r="A782" s="141"/>
      <c r="B782" s="141"/>
      <c r="C782" s="141"/>
      <c r="D782" s="141"/>
      <c r="E782" s="141"/>
      <c r="F782" s="141"/>
      <c r="G782" s="141"/>
      <c r="H782" s="141"/>
      <c r="I782" s="141"/>
      <c r="J782" s="141"/>
      <c r="K782" s="141"/>
      <c r="L782" s="141"/>
      <c r="M782" s="141"/>
      <c r="N782" s="141"/>
      <c r="O782" s="141"/>
      <c r="P782" s="141"/>
      <c r="Q782" s="141"/>
      <c r="R782" s="141"/>
      <c r="S782" s="141"/>
      <c r="T782" s="141"/>
      <c r="U782" s="141"/>
      <c r="V782" s="141"/>
      <c r="W782" s="141"/>
      <c r="X782" s="141"/>
      <c r="Y782" s="141"/>
      <c r="Z782" s="141"/>
    </row>
    <row r="783" spans="1:26" ht="12.75" customHeight="1" x14ac:dyDescent="0.2">
      <c r="A783" s="141"/>
      <c r="B783" s="141"/>
      <c r="C783" s="141"/>
      <c r="D783" s="141"/>
      <c r="E783" s="141"/>
      <c r="F783" s="141"/>
      <c r="G783" s="141"/>
      <c r="H783" s="141"/>
      <c r="I783" s="141"/>
      <c r="J783" s="141"/>
      <c r="K783" s="141"/>
      <c r="L783" s="141"/>
      <c r="M783" s="141"/>
      <c r="N783" s="141"/>
      <c r="O783" s="141"/>
      <c r="P783" s="141"/>
      <c r="Q783" s="141"/>
      <c r="R783" s="141"/>
      <c r="S783" s="141"/>
      <c r="T783" s="141"/>
      <c r="U783" s="141"/>
      <c r="V783" s="141"/>
      <c r="W783" s="141"/>
      <c r="X783" s="141"/>
      <c r="Y783" s="141"/>
      <c r="Z783" s="141"/>
    </row>
    <row r="784" spans="1:26" ht="12.75" customHeight="1" x14ac:dyDescent="0.2">
      <c r="A784" s="141"/>
      <c r="B784" s="141"/>
      <c r="C784" s="141"/>
      <c r="D784" s="141"/>
      <c r="E784" s="141"/>
      <c r="F784" s="141"/>
      <c r="G784" s="141"/>
      <c r="H784" s="141"/>
      <c r="I784" s="141"/>
      <c r="J784" s="141"/>
      <c r="K784" s="141"/>
      <c r="L784" s="141"/>
      <c r="M784" s="141"/>
      <c r="N784" s="141"/>
      <c r="O784" s="141"/>
      <c r="P784" s="141"/>
      <c r="Q784" s="141"/>
      <c r="R784" s="141"/>
      <c r="S784" s="141"/>
      <c r="T784" s="141"/>
      <c r="U784" s="141"/>
      <c r="V784" s="141"/>
      <c r="W784" s="141"/>
      <c r="X784" s="141"/>
      <c r="Y784" s="141"/>
      <c r="Z784" s="141"/>
    </row>
    <row r="785" spans="1:26" ht="12.75" customHeight="1" x14ac:dyDescent="0.2">
      <c r="A785" s="141"/>
      <c r="B785" s="141"/>
      <c r="C785" s="141"/>
      <c r="D785" s="141"/>
      <c r="E785" s="141"/>
      <c r="F785" s="141"/>
      <c r="G785" s="141"/>
      <c r="H785" s="141"/>
      <c r="I785" s="141"/>
      <c r="J785" s="141"/>
      <c r="K785" s="141"/>
      <c r="L785" s="141"/>
      <c r="M785" s="141"/>
      <c r="N785" s="141"/>
      <c r="O785" s="141"/>
      <c r="P785" s="141"/>
      <c r="Q785" s="141"/>
      <c r="R785" s="141"/>
      <c r="S785" s="141"/>
      <c r="T785" s="141"/>
      <c r="U785" s="141"/>
      <c r="V785" s="141"/>
      <c r="W785" s="141"/>
      <c r="X785" s="141"/>
      <c r="Y785" s="141"/>
      <c r="Z785" s="141"/>
    </row>
    <row r="786" spans="1:26" ht="12.75" customHeight="1" x14ac:dyDescent="0.2">
      <c r="A786" s="141"/>
      <c r="B786" s="141"/>
      <c r="C786" s="141"/>
      <c r="D786" s="141"/>
      <c r="E786" s="141"/>
      <c r="F786" s="141"/>
      <c r="G786" s="141"/>
      <c r="H786" s="141"/>
      <c r="I786" s="141"/>
      <c r="J786" s="141"/>
      <c r="K786" s="141"/>
      <c r="L786" s="141"/>
      <c r="M786" s="141"/>
      <c r="N786" s="141"/>
      <c r="O786" s="141"/>
      <c r="P786" s="141"/>
      <c r="Q786" s="141"/>
      <c r="R786" s="141"/>
      <c r="S786" s="141"/>
      <c r="T786" s="141"/>
      <c r="U786" s="141"/>
      <c r="V786" s="141"/>
      <c r="W786" s="141"/>
      <c r="X786" s="141"/>
      <c r="Y786" s="141"/>
      <c r="Z786" s="141"/>
    </row>
    <row r="787" spans="1:26" ht="12.75" customHeight="1" x14ac:dyDescent="0.2">
      <c r="A787" s="141"/>
      <c r="B787" s="141"/>
      <c r="C787" s="141"/>
      <c r="D787" s="141"/>
      <c r="E787" s="141"/>
      <c r="F787" s="141"/>
      <c r="G787" s="141"/>
      <c r="H787" s="141"/>
      <c r="I787" s="141"/>
      <c r="J787" s="141"/>
      <c r="K787" s="141"/>
      <c r="L787" s="141"/>
      <c r="M787" s="141"/>
      <c r="N787" s="141"/>
      <c r="O787" s="141"/>
      <c r="P787" s="141"/>
      <c r="Q787" s="141"/>
      <c r="R787" s="141"/>
      <c r="S787" s="141"/>
      <c r="T787" s="141"/>
      <c r="U787" s="141"/>
      <c r="V787" s="141"/>
      <c r="W787" s="141"/>
      <c r="X787" s="141"/>
      <c r="Y787" s="141"/>
      <c r="Z787" s="141"/>
    </row>
    <row r="788" spans="1:26" ht="12.75" customHeight="1" x14ac:dyDescent="0.2">
      <c r="A788" s="141"/>
      <c r="B788" s="141"/>
      <c r="C788" s="141"/>
      <c r="D788" s="141"/>
      <c r="E788" s="141"/>
      <c r="F788" s="141"/>
      <c r="G788" s="141"/>
      <c r="H788" s="141"/>
      <c r="I788" s="141"/>
      <c r="J788" s="141"/>
      <c r="K788" s="141"/>
      <c r="L788" s="141"/>
      <c r="M788" s="141"/>
      <c r="N788" s="141"/>
      <c r="O788" s="141"/>
      <c r="P788" s="141"/>
      <c r="Q788" s="141"/>
      <c r="R788" s="141"/>
      <c r="S788" s="141"/>
      <c r="T788" s="141"/>
      <c r="U788" s="141"/>
      <c r="V788" s="141"/>
      <c r="W788" s="141"/>
      <c r="X788" s="141"/>
      <c r="Y788" s="141"/>
      <c r="Z788" s="141"/>
    </row>
    <row r="789" spans="1:26" ht="12.75" customHeight="1" x14ac:dyDescent="0.2">
      <c r="A789" s="141"/>
      <c r="B789" s="141"/>
      <c r="C789" s="141"/>
      <c r="D789" s="141"/>
      <c r="E789" s="141"/>
      <c r="F789" s="141"/>
      <c r="G789" s="141"/>
      <c r="H789" s="141"/>
      <c r="I789" s="141"/>
      <c r="J789" s="141"/>
      <c r="K789" s="141"/>
      <c r="L789" s="141"/>
      <c r="M789" s="141"/>
      <c r="N789" s="141"/>
      <c r="O789" s="141"/>
      <c r="P789" s="141"/>
      <c r="Q789" s="141"/>
      <c r="R789" s="141"/>
      <c r="S789" s="141"/>
      <c r="T789" s="141"/>
      <c r="U789" s="141"/>
      <c r="V789" s="141"/>
      <c r="W789" s="141"/>
      <c r="X789" s="141"/>
      <c r="Y789" s="141"/>
      <c r="Z789" s="141"/>
    </row>
    <row r="790" spans="1:26" ht="12.75" customHeight="1" x14ac:dyDescent="0.2">
      <c r="A790" s="141"/>
      <c r="B790" s="141"/>
      <c r="C790" s="141"/>
      <c r="D790" s="141"/>
      <c r="E790" s="141"/>
      <c r="F790" s="141"/>
      <c r="G790" s="141"/>
      <c r="H790" s="141"/>
      <c r="I790" s="141"/>
      <c r="J790" s="141"/>
      <c r="K790" s="141"/>
      <c r="L790" s="141"/>
      <c r="M790" s="141"/>
      <c r="N790" s="141"/>
      <c r="O790" s="141"/>
      <c r="P790" s="141"/>
      <c r="Q790" s="141"/>
      <c r="R790" s="141"/>
      <c r="S790" s="141"/>
      <c r="T790" s="141"/>
      <c r="U790" s="141"/>
      <c r="V790" s="141"/>
      <c r="W790" s="141"/>
      <c r="X790" s="141"/>
      <c r="Y790" s="141"/>
      <c r="Z790" s="141"/>
    </row>
    <row r="791" spans="1:26" ht="12.75" customHeight="1" x14ac:dyDescent="0.2">
      <c r="A791" s="141"/>
      <c r="B791" s="141"/>
      <c r="C791" s="141"/>
      <c r="D791" s="141"/>
      <c r="E791" s="141"/>
      <c r="F791" s="141"/>
      <c r="G791" s="141"/>
      <c r="H791" s="141"/>
      <c r="I791" s="141"/>
      <c r="J791" s="141"/>
      <c r="K791" s="141"/>
      <c r="L791" s="141"/>
      <c r="M791" s="141"/>
      <c r="N791" s="141"/>
      <c r="O791" s="141"/>
      <c r="P791" s="141"/>
      <c r="Q791" s="141"/>
      <c r="R791" s="141"/>
      <c r="S791" s="141"/>
      <c r="T791" s="141"/>
      <c r="U791" s="141"/>
      <c r="V791" s="141"/>
      <c r="W791" s="141"/>
      <c r="X791" s="141"/>
      <c r="Y791" s="141"/>
      <c r="Z791" s="141"/>
    </row>
    <row r="792" spans="1:26" ht="12.75" customHeight="1" x14ac:dyDescent="0.2">
      <c r="A792" s="141"/>
      <c r="B792" s="141"/>
      <c r="C792" s="141"/>
      <c r="D792" s="141"/>
      <c r="E792" s="141"/>
      <c r="F792" s="141"/>
      <c r="G792" s="141"/>
      <c r="H792" s="141"/>
      <c r="I792" s="141"/>
      <c r="J792" s="141"/>
      <c r="K792" s="141"/>
      <c r="L792" s="141"/>
      <c r="M792" s="141"/>
      <c r="N792" s="141"/>
      <c r="O792" s="141"/>
      <c r="P792" s="141"/>
      <c r="Q792" s="141"/>
      <c r="R792" s="141"/>
      <c r="S792" s="141"/>
      <c r="T792" s="141"/>
      <c r="U792" s="141"/>
      <c r="V792" s="141"/>
      <c r="W792" s="141"/>
      <c r="X792" s="141"/>
      <c r="Y792" s="141"/>
      <c r="Z792" s="141"/>
    </row>
    <row r="793" spans="1:26" ht="12.75" customHeight="1" x14ac:dyDescent="0.2">
      <c r="A793" s="141"/>
      <c r="B793" s="141"/>
      <c r="C793" s="141"/>
      <c r="D793" s="141"/>
      <c r="E793" s="141"/>
      <c r="F793" s="141"/>
      <c r="G793" s="141"/>
      <c r="H793" s="141"/>
      <c r="I793" s="141"/>
      <c r="J793" s="141"/>
      <c r="K793" s="141"/>
      <c r="L793" s="141"/>
      <c r="M793" s="141"/>
      <c r="N793" s="141"/>
      <c r="O793" s="141"/>
      <c r="P793" s="141"/>
      <c r="Q793" s="141"/>
      <c r="R793" s="141"/>
      <c r="S793" s="141"/>
      <c r="T793" s="141"/>
      <c r="U793" s="141"/>
      <c r="V793" s="141"/>
      <c r="W793" s="141"/>
      <c r="X793" s="141"/>
      <c r="Y793" s="141"/>
      <c r="Z793" s="141"/>
    </row>
    <row r="794" spans="1:26" ht="12.75" customHeight="1" x14ac:dyDescent="0.2">
      <c r="A794" s="141"/>
      <c r="B794" s="141"/>
      <c r="C794" s="141"/>
      <c r="D794" s="141"/>
      <c r="E794" s="141"/>
      <c r="F794" s="141"/>
      <c r="G794" s="141"/>
      <c r="H794" s="141"/>
      <c r="I794" s="141"/>
      <c r="J794" s="141"/>
      <c r="K794" s="141"/>
      <c r="L794" s="141"/>
      <c r="M794" s="141"/>
      <c r="N794" s="141"/>
      <c r="O794" s="141"/>
      <c r="P794" s="141"/>
      <c r="Q794" s="141"/>
      <c r="R794" s="141"/>
      <c r="S794" s="141"/>
      <c r="T794" s="141"/>
      <c r="U794" s="141"/>
      <c r="V794" s="141"/>
      <c r="W794" s="141"/>
      <c r="X794" s="141"/>
      <c r="Y794" s="141"/>
      <c r="Z794" s="141"/>
    </row>
    <row r="795" spans="1:26" ht="12.75" customHeight="1" x14ac:dyDescent="0.2">
      <c r="A795" s="141"/>
      <c r="B795" s="141"/>
      <c r="C795" s="141"/>
      <c r="D795" s="141"/>
      <c r="E795" s="141"/>
      <c r="F795" s="141"/>
      <c r="G795" s="141"/>
      <c r="H795" s="141"/>
      <c r="I795" s="141"/>
      <c r="J795" s="141"/>
      <c r="K795" s="141"/>
      <c r="L795" s="141"/>
      <c r="M795" s="141"/>
      <c r="N795" s="141"/>
      <c r="O795" s="141"/>
      <c r="P795" s="141"/>
      <c r="Q795" s="141"/>
      <c r="R795" s="141"/>
      <c r="S795" s="141"/>
      <c r="T795" s="141"/>
      <c r="U795" s="141"/>
      <c r="V795" s="141"/>
      <c r="W795" s="141"/>
      <c r="X795" s="141"/>
      <c r="Y795" s="141"/>
      <c r="Z795" s="141"/>
    </row>
    <row r="796" spans="1:26" ht="12.75" customHeight="1" x14ac:dyDescent="0.2">
      <c r="A796" s="141"/>
      <c r="B796" s="141"/>
      <c r="C796" s="141"/>
      <c r="D796" s="141"/>
      <c r="E796" s="141"/>
      <c r="F796" s="141"/>
      <c r="G796" s="141"/>
      <c r="H796" s="141"/>
      <c r="I796" s="141"/>
      <c r="J796" s="141"/>
      <c r="K796" s="141"/>
      <c r="L796" s="141"/>
      <c r="M796" s="141"/>
      <c r="N796" s="141"/>
      <c r="O796" s="141"/>
      <c r="P796" s="141"/>
      <c r="Q796" s="141"/>
      <c r="R796" s="141"/>
      <c r="S796" s="141"/>
      <c r="T796" s="141"/>
      <c r="U796" s="141"/>
      <c r="V796" s="141"/>
      <c r="W796" s="141"/>
      <c r="X796" s="141"/>
      <c r="Y796" s="141"/>
      <c r="Z796" s="141"/>
    </row>
    <row r="797" spans="1:26" ht="12.75" customHeight="1" x14ac:dyDescent="0.2">
      <c r="A797" s="141"/>
      <c r="B797" s="141"/>
      <c r="C797" s="141"/>
      <c r="D797" s="141"/>
      <c r="E797" s="141"/>
      <c r="F797" s="141"/>
      <c r="G797" s="141"/>
      <c r="H797" s="141"/>
      <c r="I797" s="141"/>
      <c r="J797" s="141"/>
      <c r="K797" s="141"/>
      <c r="L797" s="141"/>
      <c r="M797" s="141"/>
      <c r="N797" s="141"/>
      <c r="O797" s="141"/>
      <c r="P797" s="141"/>
      <c r="Q797" s="141"/>
      <c r="R797" s="141"/>
      <c r="S797" s="141"/>
      <c r="T797" s="141"/>
      <c r="U797" s="141"/>
      <c r="V797" s="141"/>
      <c r="W797" s="141"/>
      <c r="X797" s="141"/>
      <c r="Y797" s="141"/>
      <c r="Z797" s="141"/>
    </row>
    <row r="798" spans="1:26" ht="12.75" customHeight="1" x14ac:dyDescent="0.2">
      <c r="A798" s="141"/>
      <c r="B798" s="141"/>
      <c r="C798" s="141"/>
      <c r="D798" s="141"/>
      <c r="E798" s="141"/>
      <c r="F798" s="141"/>
      <c r="G798" s="141"/>
      <c r="H798" s="141"/>
      <c r="I798" s="141"/>
      <c r="J798" s="141"/>
      <c r="K798" s="141"/>
      <c r="L798" s="141"/>
      <c r="M798" s="141"/>
      <c r="N798" s="141"/>
      <c r="O798" s="141"/>
      <c r="P798" s="141"/>
      <c r="Q798" s="141"/>
      <c r="R798" s="141"/>
      <c r="S798" s="141"/>
      <c r="T798" s="141"/>
      <c r="U798" s="141"/>
      <c r="V798" s="141"/>
      <c r="W798" s="141"/>
      <c r="X798" s="141"/>
      <c r="Y798" s="141"/>
      <c r="Z798" s="141"/>
    </row>
    <row r="799" spans="1:26" ht="12.75" customHeight="1" x14ac:dyDescent="0.2">
      <c r="A799" s="141"/>
      <c r="B799" s="141"/>
      <c r="C799" s="141"/>
      <c r="D799" s="141"/>
      <c r="E799" s="141"/>
      <c r="F799" s="141"/>
      <c r="G799" s="141"/>
      <c r="H799" s="141"/>
      <c r="I799" s="141"/>
      <c r="J799" s="141"/>
      <c r="K799" s="141"/>
      <c r="L799" s="141"/>
      <c r="M799" s="141"/>
      <c r="N799" s="141"/>
      <c r="O799" s="141"/>
      <c r="P799" s="141"/>
      <c r="Q799" s="141"/>
      <c r="R799" s="141"/>
      <c r="S799" s="141"/>
      <c r="T799" s="141"/>
      <c r="U799" s="141"/>
      <c r="V799" s="141"/>
      <c r="W799" s="141"/>
      <c r="X799" s="141"/>
      <c r="Y799" s="141"/>
      <c r="Z799" s="141"/>
    </row>
    <row r="800" spans="1:26" ht="12.75" customHeight="1" x14ac:dyDescent="0.2">
      <c r="A800" s="141"/>
      <c r="B800" s="141"/>
      <c r="C800" s="141"/>
      <c r="D800" s="141"/>
      <c r="E800" s="141"/>
      <c r="F800" s="141"/>
      <c r="G800" s="141"/>
      <c r="H800" s="141"/>
      <c r="I800" s="141"/>
      <c r="J800" s="141"/>
      <c r="K800" s="141"/>
      <c r="L800" s="141"/>
      <c r="M800" s="141"/>
      <c r="N800" s="141"/>
      <c r="O800" s="141"/>
      <c r="P800" s="141"/>
      <c r="Q800" s="141"/>
      <c r="R800" s="141"/>
      <c r="S800" s="141"/>
      <c r="T800" s="141"/>
      <c r="U800" s="141"/>
      <c r="V800" s="141"/>
      <c r="W800" s="141"/>
      <c r="X800" s="141"/>
      <c r="Y800" s="141"/>
      <c r="Z800" s="141"/>
    </row>
    <row r="801" spans="1:26" ht="12.75" customHeight="1" x14ac:dyDescent="0.2">
      <c r="A801" s="141"/>
      <c r="B801" s="141"/>
      <c r="C801" s="141"/>
      <c r="D801" s="141"/>
      <c r="E801" s="141"/>
      <c r="F801" s="141"/>
      <c r="G801" s="141"/>
      <c r="H801" s="141"/>
      <c r="I801" s="141"/>
      <c r="J801" s="141"/>
      <c r="K801" s="141"/>
      <c r="L801" s="141"/>
      <c r="M801" s="141"/>
      <c r="N801" s="141"/>
      <c r="O801" s="141"/>
      <c r="P801" s="141"/>
      <c r="Q801" s="141"/>
      <c r="R801" s="141"/>
      <c r="S801" s="141"/>
      <c r="T801" s="141"/>
      <c r="U801" s="141"/>
      <c r="V801" s="141"/>
      <c r="W801" s="141"/>
      <c r="X801" s="141"/>
      <c r="Y801" s="141"/>
      <c r="Z801" s="141"/>
    </row>
    <row r="802" spans="1:26" ht="12.75" customHeight="1" x14ac:dyDescent="0.2">
      <c r="A802" s="141"/>
      <c r="B802" s="141"/>
      <c r="C802" s="141"/>
      <c r="D802" s="141"/>
      <c r="E802" s="141"/>
      <c r="F802" s="141"/>
      <c r="G802" s="141"/>
      <c r="H802" s="141"/>
      <c r="I802" s="141"/>
      <c r="J802" s="141"/>
      <c r="K802" s="141"/>
      <c r="L802" s="141"/>
      <c r="M802" s="141"/>
      <c r="N802" s="141"/>
      <c r="O802" s="141"/>
      <c r="P802" s="141"/>
      <c r="Q802" s="141"/>
      <c r="R802" s="141"/>
      <c r="S802" s="141"/>
      <c r="T802" s="141"/>
      <c r="U802" s="141"/>
      <c r="V802" s="141"/>
      <c r="W802" s="141"/>
      <c r="X802" s="141"/>
      <c r="Y802" s="141"/>
      <c r="Z802" s="141"/>
    </row>
    <row r="803" spans="1:26" ht="12.75" customHeight="1" x14ac:dyDescent="0.2">
      <c r="A803" s="141"/>
      <c r="B803" s="141"/>
      <c r="C803" s="141"/>
      <c r="D803" s="141"/>
      <c r="E803" s="141"/>
      <c r="F803" s="141"/>
      <c r="G803" s="141"/>
      <c r="H803" s="141"/>
      <c r="I803" s="141"/>
      <c r="J803" s="141"/>
      <c r="K803" s="141"/>
      <c r="L803" s="141"/>
      <c r="M803" s="141"/>
      <c r="N803" s="141"/>
      <c r="O803" s="141"/>
      <c r="P803" s="141"/>
      <c r="Q803" s="141"/>
      <c r="R803" s="141"/>
      <c r="S803" s="141"/>
      <c r="T803" s="141"/>
      <c r="U803" s="141"/>
      <c r="V803" s="141"/>
      <c r="W803" s="141"/>
      <c r="X803" s="141"/>
      <c r="Y803" s="141"/>
      <c r="Z803" s="141"/>
    </row>
    <row r="804" spans="1:26" ht="12.75" customHeight="1" x14ac:dyDescent="0.2">
      <c r="A804" s="141"/>
      <c r="B804" s="141"/>
      <c r="C804" s="141"/>
      <c r="D804" s="141"/>
      <c r="E804" s="141"/>
      <c r="F804" s="141"/>
      <c r="G804" s="141"/>
      <c r="H804" s="141"/>
      <c r="I804" s="141"/>
      <c r="J804" s="141"/>
      <c r="K804" s="141"/>
      <c r="L804" s="141"/>
      <c r="M804" s="141"/>
      <c r="N804" s="141"/>
      <c r="O804" s="141"/>
      <c r="P804" s="141"/>
      <c r="Q804" s="141"/>
      <c r="R804" s="141"/>
      <c r="S804" s="141"/>
      <c r="T804" s="141"/>
      <c r="U804" s="141"/>
      <c r="V804" s="141"/>
      <c r="W804" s="141"/>
      <c r="X804" s="141"/>
      <c r="Y804" s="141"/>
      <c r="Z804" s="141"/>
    </row>
    <row r="805" spans="1:26" ht="12.75" customHeight="1" x14ac:dyDescent="0.2">
      <c r="A805" s="141"/>
      <c r="B805" s="141"/>
      <c r="C805" s="141"/>
      <c r="D805" s="141"/>
      <c r="E805" s="141"/>
      <c r="F805" s="141"/>
      <c r="G805" s="141"/>
      <c r="H805" s="141"/>
      <c r="I805" s="141"/>
      <c r="J805" s="141"/>
      <c r="K805" s="141"/>
      <c r="L805" s="141"/>
      <c r="M805" s="141"/>
      <c r="N805" s="141"/>
      <c r="O805" s="141"/>
      <c r="P805" s="141"/>
      <c r="Q805" s="141"/>
      <c r="R805" s="141"/>
      <c r="S805" s="141"/>
      <c r="T805" s="141"/>
      <c r="U805" s="141"/>
      <c r="V805" s="141"/>
      <c r="W805" s="141"/>
      <c r="X805" s="141"/>
      <c r="Y805" s="141"/>
      <c r="Z805" s="141"/>
    </row>
    <row r="806" spans="1:26" ht="12.75" customHeight="1" x14ac:dyDescent="0.2">
      <c r="A806" s="141"/>
      <c r="B806" s="141"/>
      <c r="C806" s="141"/>
      <c r="D806" s="141"/>
      <c r="E806" s="141"/>
      <c r="F806" s="141"/>
      <c r="G806" s="141"/>
      <c r="H806" s="141"/>
      <c r="I806" s="141"/>
      <c r="J806" s="141"/>
      <c r="K806" s="141"/>
      <c r="L806" s="141"/>
      <c r="M806" s="141"/>
      <c r="N806" s="141"/>
      <c r="O806" s="141"/>
      <c r="P806" s="141"/>
      <c r="Q806" s="141"/>
      <c r="R806" s="141"/>
      <c r="S806" s="141"/>
      <c r="T806" s="141"/>
      <c r="U806" s="141"/>
      <c r="V806" s="141"/>
      <c r="W806" s="141"/>
      <c r="X806" s="141"/>
      <c r="Y806" s="141"/>
      <c r="Z806" s="141"/>
    </row>
    <row r="807" spans="1:26" ht="12.75" customHeight="1" x14ac:dyDescent="0.2">
      <c r="A807" s="141"/>
      <c r="B807" s="141"/>
      <c r="C807" s="141"/>
      <c r="D807" s="141"/>
      <c r="E807" s="141"/>
      <c r="F807" s="141"/>
      <c r="G807" s="141"/>
      <c r="H807" s="141"/>
      <c r="I807" s="141"/>
      <c r="J807" s="141"/>
      <c r="K807" s="141"/>
      <c r="L807" s="141"/>
      <c r="M807" s="141"/>
      <c r="N807" s="141"/>
      <c r="O807" s="141"/>
      <c r="P807" s="141"/>
      <c r="Q807" s="141"/>
      <c r="R807" s="141"/>
      <c r="S807" s="141"/>
      <c r="T807" s="141"/>
      <c r="U807" s="141"/>
      <c r="V807" s="141"/>
      <c r="W807" s="141"/>
      <c r="X807" s="141"/>
      <c r="Y807" s="141"/>
      <c r="Z807" s="141"/>
    </row>
    <row r="808" spans="1:26" ht="12.75" customHeight="1" x14ac:dyDescent="0.2">
      <c r="A808" s="141"/>
      <c r="B808" s="141"/>
      <c r="C808" s="141"/>
      <c r="D808" s="141"/>
      <c r="E808" s="141"/>
      <c r="F808" s="141"/>
      <c r="G808" s="141"/>
      <c r="H808" s="141"/>
      <c r="I808" s="141"/>
      <c r="J808" s="141"/>
      <c r="K808" s="141"/>
      <c r="L808" s="141"/>
      <c r="M808" s="141"/>
      <c r="N808" s="141"/>
      <c r="O808" s="141"/>
      <c r="P808" s="141"/>
      <c r="Q808" s="141"/>
      <c r="R808" s="141"/>
      <c r="S808" s="141"/>
      <c r="T808" s="141"/>
      <c r="U808" s="141"/>
      <c r="V808" s="141"/>
      <c r="W808" s="141"/>
      <c r="X808" s="141"/>
      <c r="Y808" s="141"/>
      <c r="Z808" s="141"/>
    </row>
    <row r="809" spans="1:26" ht="12.75" customHeight="1" x14ac:dyDescent="0.2">
      <c r="A809" s="141"/>
      <c r="B809" s="141"/>
      <c r="C809" s="141"/>
      <c r="D809" s="141"/>
      <c r="E809" s="141"/>
      <c r="F809" s="141"/>
      <c r="G809" s="141"/>
      <c r="H809" s="141"/>
      <c r="I809" s="141"/>
      <c r="J809" s="141"/>
      <c r="K809" s="141"/>
      <c r="L809" s="141"/>
      <c r="M809" s="141"/>
      <c r="N809" s="141"/>
      <c r="O809" s="141"/>
      <c r="P809" s="141"/>
      <c r="Q809" s="141"/>
      <c r="R809" s="141"/>
      <c r="S809" s="141"/>
      <c r="T809" s="141"/>
      <c r="U809" s="141"/>
      <c r="V809" s="141"/>
      <c r="W809" s="141"/>
      <c r="X809" s="141"/>
      <c r="Y809" s="141"/>
      <c r="Z809" s="141"/>
    </row>
    <row r="810" spans="1:26" ht="12.75" customHeight="1" x14ac:dyDescent="0.2">
      <c r="A810" s="141"/>
      <c r="B810" s="141"/>
      <c r="C810" s="141"/>
      <c r="D810" s="141"/>
      <c r="E810" s="141"/>
      <c r="F810" s="141"/>
      <c r="G810" s="141"/>
      <c r="H810" s="141"/>
      <c r="I810" s="141"/>
      <c r="J810" s="141"/>
      <c r="K810" s="141"/>
      <c r="L810" s="141"/>
      <c r="M810" s="141"/>
      <c r="N810" s="141"/>
      <c r="O810" s="141"/>
      <c r="P810" s="141"/>
      <c r="Q810" s="141"/>
      <c r="R810" s="141"/>
      <c r="S810" s="141"/>
      <c r="T810" s="141"/>
      <c r="U810" s="141"/>
      <c r="V810" s="141"/>
      <c r="W810" s="141"/>
      <c r="X810" s="141"/>
      <c r="Y810" s="141"/>
      <c r="Z810" s="141"/>
    </row>
    <row r="811" spans="1:26" ht="12.75" customHeight="1" x14ac:dyDescent="0.2">
      <c r="A811" s="141"/>
      <c r="B811" s="141"/>
      <c r="C811" s="141"/>
      <c r="D811" s="141"/>
      <c r="E811" s="141"/>
      <c r="F811" s="141"/>
      <c r="G811" s="141"/>
      <c r="H811" s="141"/>
      <c r="I811" s="141"/>
      <c r="J811" s="141"/>
      <c r="K811" s="141"/>
      <c r="L811" s="141"/>
      <c r="M811" s="141"/>
      <c r="N811" s="141"/>
      <c r="O811" s="141"/>
      <c r="P811" s="141"/>
      <c r="Q811" s="141"/>
      <c r="R811" s="141"/>
      <c r="S811" s="141"/>
      <c r="T811" s="141"/>
      <c r="U811" s="141"/>
      <c r="V811" s="141"/>
      <c r="W811" s="141"/>
      <c r="X811" s="141"/>
      <c r="Y811" s="141"/>
      <c r="Z811" s="141"/>
    </row>
    <row r="812" spans="1:26" ht="12.75" customHeight="1" x14ac:dyDescent="0.2">
      <c r="A812" s="141"/>
      <c r="B812" s="141"/>
      <c r="C812" s="141"/>
      <c r="D812" s="141"/>
      <c r="E812" s="141"/>
      <c r="F812" s="141"/>
      <c r="G812" s="141"/>
      <c r="H812" s="141"/>
      <c r="I812" s="141"/>
      <c r="J812" s="141"/>
      <c r="K812" s="141"/>
      <c r="L812" s="141"/>
      <c r="M812" s="141"/>
      <c r="N812" s="141"/>
      <c r="O812" s="141"/>
      <c r="P812" s="141"/>
      <c r="Q812" s="141"/>
      <c r="R812" s="141"/>
      <c r="S812" s="141"/>
      <c r="T812" s="141"/>
      <c r="U812" s="141"/>
      <c r="V812" s="141"/>
      <c r="W812" s="141"/>
      <c r="X812" s="141"/>
      <c r="Y812" s="141"/>
      <c r="Z812" s="141"/>
    </row>
    <row r="813" spans="1:26" ht="12.75" customHeight="1" x14ac:dyDescent="0.2">
      <c r="A813" s="141"/>
      <c r="B813" s="141"/>
      <c r="C813" s="141"/>
      <c r="D813" s="141"/>
      <c r="E813" s="141"/>
      <c r="F813" s="141"/>
      <c r="G813" s="141"/>
      <c r="H813" s="141"/>
      <c r="I813" s="141"/>
      <c r="J813" s="141"/>
      <c r="K813" s="141"/>
      <c r="L813" s="141"/>
      <c r="M813" s="141"/>
      <c r="N813" s="141"/>
      <c r="O813" s="141"/>
      <c r="P813" s="141"/>
      <c r="Q813" s="141"/>
      <c r="R813" s="141"/>
      <c r="S813" s="141"/>
      <c r="T813" s="141"/>
      <c r="U813" s="141"/>
      <c r="V813" s="141"/>
      <c r="W813" s="141"/>
      <c r="X813" s="141"/>
      <c r="Y813" s="141"/>
      <c r="Z813" s="141"/>
    </row>
    <row r="814" spans="1:26" ht="12.75" customHeight="1" x14ac:dyDescent="0.2">
      <c r="A814" s="141"/>
      <c r="B814" s="141"/>
      <c r="C814" s="141"/>
      <c r="D814" s="141"/>
      <c r="E814" s="141"/>
      <c r="F814" s="141"/>
      <c r="G814" s="141"/>
      <c r="H814" s="141"/>
      <c r="I814" s="141"/>
      <c r="J814" s="141"/>
      <c r="K814" s="141"/>
      <c r="L814" s="141"/>
      <c r="M814" s="141"/>
      <c r="N814" s="141"/>
      <c r="O814" s="141"/>
      <c r="P814" s="141"/>
      <c r="Q814" s="141"/>
      <c r="R814" s="141"/>
      <c r="S814" s="141"/>
      <c r="T814" s="141"/>
      <c r="U814" s="141"/>
      <c r="V814" s="141"/>
      <c r="W814" s="141"/>
      <c r="X814" s="141"/>
      <c r="Y814" s="141"/>
      <c r="Z814" s="141"/>
    </row>
    <row r="815" spans="1:26" ht="12.75" customHeight="1" x14ac:dyDescent="0.2">
      <c r="A815" s="141"/>
      <c r="B815" s="141"/>
      <c r="C815" s="141"/>
      <c r="D815" s="141"/>
      <c r="E815" s="141"/>
      <c r="F815" s="141"/>
      <c r="G815" s="141"/>
      <c r="H815" s="141"/>
      <c r="I815" s="141"/>
      <c r="J815" s="141"/>
      <c r="K815" s="141"/>
      <c r="L815" s="141"/>
      <c r="M815" s="141"/>
      <c r="N815" s="141"/>
      <c r="O815" s="141"/>
      <c r="P815" s="141"/>
      <c r="Q815" s="141"/>
      <c r="R815" s="141"/>
      <c r="S815" s="141"/>
      <c r="T815" s="141"/>
      <c r="U815" s="141"/>
      <c r="V815" s="141"/>
      <c r="W815" s="141"/>
      <c r="X815" s="141"/>
      <c r="Y815" s="141"/>
      <c r="Z815" s="141"/>
    </row>
    <row r="816" spans="1:26" ht="12.75" customHeight="1" x14ac:dyDescent="0.2">
      <c r="A816" s="141"/>
      <c r="B816" s="141"/>
      <c r="C816" s="141"/>
      <c r="D816" s="141"/>
      <c r="E816" s="141"/>
      <c r="F816" s="141"/>
      <c r="G816" s="141"/>
      <c r="H816" s="141"/>
      <c r="I816" s="141"/>
      <c r="J816" s="141"/>
      <c r="K816" s="141"/>
      <c r="L816" s="141"/>
      <c r="M816" s="141"/>
      <c r="N816" s="141"/>
      <c r="O816" s="141"/>
      <c r="P816" s="141"/>
      <c r="Q816" s="141"/>
      <c r="R816" s="141"/>
      <c r="S816" s="141"/>
      <c r="T816" s="141"/>
      <c r="U816" s="141"/>
      <c r="V816" s="141"/>
      <c r="W816" s="141"/>
      <c r="X816" s="141"/>
      <c r="Y816" s="141"/>
      <c r="Z816" s="141"/>
    </row>
    <row r="817" spans="1:26" ht="12.75" customHeight="1" x14ac:dyDescent="0.2">
      <c r="A817" s="141"/>
      <c r="B817" s="141"/>
      <c r="C817" s="141"/>
      <c r="D817" s="141"/>
      <c r="E817" s="141"/>
      <c r="F817" s="141"/>
      <c r="G817" s="141"/>
      <c r="H817" s="141"/>
      <c r="I817" s="141"/>
      <c r="J817" s="141"/>
      <c r="K817" s="141"/>
      <c r="L817" s="141"/>
      <c r="M817" s="141"/>
      <c r="N817" s="141"/>
      <c r="O817" s="141"/>
      <c r="P817" s="141"/>
      <c r="Q817" s="141"/>
      <c r="R817" s="141"/>
      <c r="S817" s="141"/>
      <c r="T817" s="141"/>
      <c r="U817" s="141"/>
      <c r="V817" s="141"/>
      <c r="W817" s="141"/>
      <c r="X817" s="141"/>
      <c r="Y817" s="141"/>
      <c r="Z817" s="141"/>
    </row>
    <row r="818" spans="1:26" ht="12.75" customHeight="1" x14ac:dyDescent="0.2">
      <c r="A818" s="141"/>
      <c r="B818" s="141"/>
      <c r="C818" s="141"/>
      <c r="D818" s="141"/>
      <c r="E818" s="141"/>
      <c r="F818" s="141"/>
      <c r="G818" s="141"/>
      <c r="H818" s="141"/>
      <c r="I818" s="141"/>
      <c r="J818" s="141"/>
      <c r="K818" s="141"/>
      <c r="L818" s="141"/>
      <c r="M818" s="141"/>
      <c r="N818" s="141"/>
      <c r="O818" s="141"/>
      <c r="P818" s="141"/>
      <c r="Q818" s="141"/>
      <c r="R818" s="141"/>
      <c r="S818" s="141"/>
      <c r="T818" s="141"/>
      <c r="U818" s="141"/>
      <c r="V818" s="141"/>
      <c r="W818" s="141"/>
      <c r="X818" s="141"/>
      <c r="Y818" s="141"/>
      <c r="Z818" s="141"/>
    </row>
    <row r="819" spans="1:26" ht="12.75" customHeight="1" x14ac:dyDescent="0.2">
      <c r="A819" s="141"/>
      <c r="B819" s="141"/>
      <c r="C819" s="141"/>
      <c r="D819" s="141"/>
      <c r="E819" s="141"/>
      <c r="F819" s="141"/>
      <c r="G819" s="141"/>
      <c r="H819" s="141"/>
      <c r="I819" s="141"/>
      <c r="J819" s="141"/>
      <c r="K819" s="141"/>
      <c r="L819" s="141"/>
      <c r="M819" s="141"/>
      <c r="N819" s="141"/>
      <c r="O819" s="141"/>
      <c r="P819" s="141"/>
      <c r="Q819" s="141"/>
      <c r="R819" s="141"/>
      <c r="S819" s="141"/>
      <c r="T819" s="141"/>
      <c r="U819" s="141"/>
      <c r="V819" s="141"/>
      <c r="W819" s="141"/>
      <c r="X819" s="141"/>
      <c r="Y819" s="141"/>
      <c r="Z819" s="141"/>
    </row>
    <row r="820" spans="1:26" ht="12.75" customHeight="1" x14ac:dyDescent="0.2">
      <c r="A820" s="141"/>
      <c r="B820" s="141"/>
      <c r="C820" s="141"/>
      <c r="D820" s="141"/>
      <c r="E820" s="141"/>
      <c r="F820" s="141"/>
      <c r="G820" s="141"/>
      <c r="H820" s="141"/>
      <c r="I820" s="141"/>
      <c r="J820" s="141"/>
      <c r="K820" s="141"/>
      <c r="L820" s="141"/>
      <c r="M820" s="141"/>
      <c r="N820" s="141"/>
      <c r="O820" s="141"/>
      <c r="P820" s="141"/>
      <c r="Q820" s="141"/>
      <c r="R820" s="141"/>
      <c r="S820" s="141"/>
      <c r="T820" s="141"/>
      <c r="U820" s="141"/>
      <c r="V820" s="141"/>
      <c r="W820" s="141"/>
      <c r="X820" s="141"/>
      <c r="Y820" s="141"/>
      <c r="Z820" s="141"/>
    </row>
    <row r="821" spans="1:26" ht="12.75" customHeight="1" x14ac:dyDescent="0.2">
      <c r="A821" s="141"/>
      <c r="B821" s="141"/>
      <c r="C821" s="141"/>
      <c r="D821" s="141"/>
      <c r="E821" s="141"/>
      <c r="F821" s="141"/>
      <c r="G821" s="141"/>
      <c r="H821" s="141"/>
      <c r="I821" s="141"/>
      <c r="J821" s="141"/>
      <c r="K821" s="141"/>
      <c r="L821" s="141"/>
      <c r="M821" s="141"/>
      <c r="N821" s="141"/>
      <c r="O821" s="141"/>
      <c r="P821" s="141"/>
      <c r="Q821" s="141"/>
      <c r="R821" s="141"/>
      <c r="S821" s="141"/>
      <c r="T821" s="141"/>
      <c r="U821" s="141"/>
      <c r="V821" s="141"/>
      <c r="W821" s="141"/>
      <c r="X821" s="141"/>
      <c r="Y821" s="141"/>
      <c r="Z821" s="141"/>
    </row>
    <row r="822" spans="1:26" ht="12.75" customHeight="1" x14ac:dyDescent="0.2">
      <c r="A822" s="141"/>
      <c r="B822" s="141"/>
      <c r="C822" s="141"/>
      <c r="D822" s="141"/>
      <c r="E822" s="141"/>
      <c r="F822" s="141"/>
      <c r="G822" s="141"/>
      <c r="H822" s="141"/>
      <c r="I822" s="141"/>
      <c r="J822" s="141"/>
      <c r="K822" s="141"/>
      <c r="L822" s="141"/>
      <c r="M822" s="141"/>
      <c r="N822" s="141"/>
      <c r="O822" s="141"/>
      <c r="P822" s="141"/>
      <c r="Q822" s="141"/>
      <c r="R822" s="141"/>
      <c r="S822" s="141"/>
      <c r="T822" s="141"/>
      <c r="U822" s="141"/>
      <c r="V822" s="141"/>
      <c r="W822" s="141"/>
      <c r="X822" s="141"/>
      <c r="Y822" s="141"/>
      <c r="Z822" s="141"/>
    </row>
    <row r="823" spans="1:26" ht="12.75" customHeight="1" x14ac:dyDescent="0.2">
      <c r="A823" s="141"/>
      <c r="B823" s="141"/>
      <c r="C823" s="141"/>
      <c r="D823" s="141"/>
      <c r="E823" s="141"/>
      <c r="F823" s="141"/>
      <c r="G823" s="141"/>
      <c r="H823" s="141"/>
      <c r="I823" s="141"/>
      <c r="J823" s="141"/>
      <c r="K823" s="141"/>
      <c r="L823" s="141"/>
      <c r="M823" s="141"/>
      <c r="N823" s="141"/>
      <c r="O823" s="141"/>
      <c r="P823" s="141"/>
      <c r="Q823" s="141"/>
      <c r="R823" s="141"/>
      <c r="S823" s="141"/>
      <c r="T823" s="141"/>
      <c r="U823" s="141"/>
      <c r="V823" s="141"/>
      <c r="W823" s="141"/>
      <c r="X823" s="141"/>
      <c r="Y823" s="141"/>
      <c r="Z823" s="141"/>
    </row>
    <row r="824" spans="1:26" ht="12.75" customHeight="1" x14ac:dyDescent="0.2">
      <c r="A824" s="141"/>
      <c r="B824" s="141"/>
      <c r="C824" s="141"/>
      <c r="D824" s="141"/>
      <c r="E824" s="141"/>
      <c r="F824" s="141"/>
      <c r="G824" s="141"/>
      <c r="H824" s="141"/>
      <c r="I824" s="141"/>
      <c r="J824" s="141"/>
      <c r="K824" s="141"/>
      <c r="L824" s="141"/>
      <c r="M824" s="141"/>
      <c r="N824" s="141"/>
      <c r="O824" s="141"/>
      <c r="P824" s="141"/>
      <c r="Q824" s="141"/>
      <c r="R824" s="141"/>
      <c r="S824" s="141"/>
      <c r="T824" s="141"/>
      <c r="U824" s="141"/>
      <c r="V824" s="141"/>
      <c r="W824" s="141"/>
      <c r="X824" s="141"/>
      <c r="Y824" s="141"/>
      <c r="Z824" s="141"/>
    </row>
    <row r="825" spans="1:26" ht="12.75" customHeight="1" x14ac:dyDescent="0.2">
      <c r="A825" s="141"/>
      <c r="B825" s="141"/>
      <c r="C825" s="141"/>
      <c r="D825" s="141"/>
      <c r="E825" s="141"/>
      <c r="F825" s="141"/>
      <c r="G825" s="141"/>
      <c r="H825" s="141"/>
      <c r="I825" s="141"/>
      <c r="J825" s="141"/>
      <c r="K825" s="141"/>
      <c r="L825" s="141"/>
      <c r="M825" s="141"/>
      <c r="N825" s="141"/>
      <c r="O825" s="141"/>
      <c r="P825" s="141"/>
      <c r="Q825" s="141"/>
      <c r="R825" s="141"/>
      <c r="S825" s="141"/>
      <c r="T825" s="141"/>
      <c r="U825" s="141"/>
      <c r="V825" s="141"/>
      <c r="W825" s="141"/>
      <c r="X825" s="141"/>
      <c r="Y825" s="141"/>
      <c r="Z825" s="141"/>
    </row>
    <row r="826" spans="1:26" ht="12.75" customHeight="1" x14ac:dyDescent="0.2">
      <c r="A826" s="141"/>
      <c r="B826" s="141"/>
      <c r="C826" s="141"/>
      <c r="D826" s="141"/>
      <c r="E826" s="141"/>
      <c r="F826" s="141"/>
      <c r="G826" s="141"/>
      <c r="H826" s="141"/>
      <c r="I826" s="141"/>
      <c r="J826" s="141"/>
      <c r="K826" s="141"/>
      <c r="L826" s="141"/>
      <c r="M826" s="141"/>
      <c r="N826" s="141"/>
      <c r="O826" s="141"/>
      <c r="P826" s="141"/>
      <c r="Q826" s="141"/>
      <c r="R826" s="141"/>
      <c r="S826" s="141"/>
      <c r="T826" s="141"/>
      <c r="U826" s="141"/>
      <c r="V826" s="141"/>
      <c r="W826" s="141"/>
      <c r="X826" s="141"/>
      <c r="Y826" s="141"/>
      <c r="Z826" s="141"/>
    </row>
    <row r="827" spans="1:26" ht="12.75" customHeight="1" x14ac:dyDescent="0.2">
      <c r="A827" s="141"/>
      <c r="B827" s="141"/>
      <c r="C827" s="141"/>
      <c r="D827" s="141"/>
      <c r="E827" s="141"/>
      <c r="F827" s="141"/>
      <c r="G827" s="141"/>
      <c r="H827" s="141"/>
      <c r="I827" s="141"/>
      <c r="J827" s="141"/>
      <c r="K827" s="141"/>
      <c r="L827" s="141"/>
      <c r="M827" s="141"/>
      <c r="N827" s="141"/>
      <c r="O827" s="141"/>
      <c r="P827" s="141"/>
      <c r="Q827" s="141"/>
      <c r="R827" s="141"/>
      <c r="S827" s="141"/>
      <c r="T827" s="141"/>
      <c r="U827" s="141"/>
      <c r="V827" s="141"/>
      <c r="W827" s="141"/>
      <c r="X827" s="141"/>
      <c r="Y827" s="141"/>
      <c r="Z827" s="141"/>
    </row>
    <row r="828" spans="1:26" ht="12.75" customHeight="1" x14ac:dyDescent="0.2">
      <c r="A828" s="141"/>
      <c r="B828" s="141"/>
      <c r="C828" s="141"/>
      <c r="D828" s="141"/>
      <c r="E828" s="141"/>
      <c r="F828" s="141"/>
      <c r="G828" s="141"/>
      <c r="H828" s="141"/>
      <c r="I828" s="141"/>
      <c r="J828" s="141"/>
      <c r="K828" s="141"/>
      <c r="L828" s="141"/>
      <c r="M828" s="141"/>
      <c r="N828" s="141"/>
      <c r="O828" s="141"/>
      <c r="P828" s="141"/>
      <c r="Q828" s="141"/>
      <c r="R828" s="141"/>
      <c r="S828" s="141"/>
      <c r="T828" s="141"/>
      <c r="U828" s="141"/>
      <c r="V828" s="141"/>
      <c r="W828" s="141"/>
      <c r="X828" s="141"/>
      <c r="Y828" s="141"/>
      <c r="Z828" s="141"/>
    </row>
    <row r="829" spans="1:26" ht="12.75" customHeight="1" x14ac:dyDescent="0.2">
      <c r="A829" s="141"/>
      <c r="B829" s="141"/>
      <c r="C829" s="141"/>
      <c r="D829" s="141"/>
      <c r="E829" s="141"/>
      <c r="F829" s="141"/>
      <c r="G829" s="141"/>
      <c r="H829" s="141"/>
      <c r="I829" s="141"/>
      <c r="J829" s="141"/>
      <c r="K829" s="141"/>
      <c r="L829" s="141"/>
      <c r="M829" s="141"/>
      <c r="N829" s="141"/>
      <c r="O829" s="141"/>
      <c r="P829" s="141"/>
      <c r="Q829" s="141"/>
      <c r="R829" s="141"/>
      <c r="S829" s="141"/>
      <c r="T829" s="141"/>
      <c r="U829" s="141"/>
      <c r="V829" s="141"/>
      <c r="W829" s="141"/>
      <c r="X829" s="141"/>
      <c r="Y829" s="141"/>
      <c r="Z829" s="141"/>
    </row>
    <row r="830" spans="1:26" ht="12.75" customHeight="1" x14ac:dyDescent="0.2">
      <c r="A830" s="141"/>
      <c r="B830" s="141"/>
      <c r="C830" s="141"/>
      <c r="D830" s="141"/>
      <c r="E830" s="141"/>
      <c r="F830" s="141"/>
      <c r="G830" s="141"/>
      <c r="H830" s="141"/>
      <c r="I830" s="141"/>
      <c r="J830" s="141"/>
      <c r="K830" s="141"/>
      <c r="L830" s="141"/>
      <c r="M830" s="141"/>
      <c r="N830" s="141"/>
      <c r="O830" s="141"/>
      <c r="P830" s="141"/>
      <c r="Q830" s="141"/>
      <c r="R830" s="141"/>
      <c r="S830" s="141"/>
      <c r="T830" s="141"/>
      <c r="U830" s="141"/>
      <c r="V830" s="141"/>
      <c r="W830" s="141"/>
      <c r="X830" s="141"/>
      <c r="Y830" s="141"/>
      <c r="Z830" s="141"/>
    </row>
    <row r="831" spans="1:26" ht="12.75" customHeight="1" x14ac:dyDescent="0.2">
      <c r="A831" s="141"/>
      <c r="B831" s="141"/>
      <c r="C831" s="141"/>
      <c r="D831" s="141"/>
      <c r="E831" s="141"/>
      <c r="F831" s="141"/>
      <c r="G831" s="141"/>
      <c r="H831" s="141"/>
      <c r="I831" s="141"/>
      <c r="J831" s="141"/>
      <c r="K831" s="141"/>
      <c r="L831" s="141"/>
      <c r="M831" s="141"/>
      <c r="N831" s="141"/>
      <c r="O831" s="141"/>
      <c r="P831" s="141"/>
      <c r="Q831" s="141"/>
      <c r="R831" s="141"/>
      <c r="S831" s="141"/>
      <c r="T831" s="141"/>
      <c r="U831" s="141"/>
      <c r="V831" s="141"/>
      <c r="W831" s="141"/>
      <c r="X831" s="141"/>
      <c r="Y831" s="141"/>
      <c r="Z831" s="141"/>
    </row>
    <row r="832" spans="1:26" ht="12.75" customHeight="1" x14ac:dyDescent="0.2">
      <c r="A832" s="141"/>
      <c r="B832" s="141"/>
      <c r="C832" s="141"/>
      <c r="D832" s="141"/>
      <c r="E832" s="141"/>
      <c r="F832" s="141"/>
      <c r="G832" s="141"/>
      <c r="H832" s="141"/>
      <c r="I832" s="141"/>
      <c r="J832" s="141"/>
      <c r="K832" s="141"/>
      <c r="L832" s="141"/>
      <c r="M832" s="141"/>
      <c r="N832" s="141"/>
      <c r="O832" s="141"/>
      <c r="P832" s="141"/>
      <c r="Q832" s="141"/>
      <c r="R832" s="141"/>
      <c r="S832" s="141"/>
      <c r="T832" s="141"/>
      <c r="U832" s="141"/>
      <c r="V832" s="141"/>
      <c r="W832" s="141"/>
      <c r="X832" s="141"/>
      <c r="Y832" s="141"/>
      <c r="Z832" s="141"/>
    </row>
    <row r="833" spans="1:26" ht="12.75" customHeight="1" x14ac:dyDescent="0.2">
      <c r="A833" s="141"/>
      <c r="B833" s="141"/>
      <c r="C833" s="141"/>
      <c r="D833" s="141"/>
      <c r="E833" s="141"/>
      <c r="F833" s="141"/>
      <c r="G833" s="141"/>
      <c r="H833" s="141"/>
      <c r="I833" s="141"/>
      <c r="J833" s="141"/>
      <c r="K833" s="141"/>
      <c r="L833" s="141"/>
      <c r="M833" s="141"/>
      <c r="N833" s="141"/>
      <c r="O833" s="141"/>
      <c r="P833" s="141"/>
      <c r="Q833" s="141"/>
      <c r="R833" s="141"/>
      <c r="S833" s="141"/>
      <c r="T833" s="141"/>
      <c r="U833" s="141"/>
      <c r="V833" s="141"/>
      <c r="W833" s="141"/>
      <c r="X833" s="141"/>
      <c r="Y833" s="141"/>
      <c r="Z833" s="141"/>
    </row>
    <row r="834" spans="1:26" ht="12.75" customHeight="1" x14ac:dyDescent="0.2">
      <c r="A834" s="141"/>
      <c r="B834" s="141"/>
      <c r="C834" s="141"/>
      <c r="D834" s="141"/>
      <c r="E834" s="141"/>
      <c r="F834" s="141"/>
      <c r="G834" s="141"/>
      <c r="H834" s="141"/>
      <c r="I834" s="141"/>
      <c r="J834" s="141"/>
      <c r="K834" s="141"/>
      <c r="L834" s="141"/>
      <c r="M834" s="141"/>
      <c r="N834" s="141"/>
      <c r="O834" s="141"/>
      <c r="P834" s="141"/>
      <c r="Q834" s="141"/>
      <c r="R834" s="141"/>
      <c r="S834" s="141"/>
      <c r="T834" s="141"/>
      <c r="U834" s="141"/>
      <c r="V834" s="141"/>
      <c r="W834" s="141"/>
      <c r="X834" s="141"/>
      <c r="Y834" s="141"/>
      <c r="Z834" s="141"/>
    </row>
    <row r="835" spans="1:26" ht="12.75" customHeight="1" x14ac:dyDescent="0.2">
      <c r="A835" s="141"/>
      <c r="B835" s="141"/>
      <c r="C835" s="141"/>
      <c r="D835" s="141"/>
      <c r="E835" s="141"/>
      <c r="F835" s="141"/>
      <c r="G835" s="141"/>
      <c r="H835" s="141"/>
      <c r="I835" s="141"/>
      <c r="J835" s="141"/>
      <c r="K835" s="141"/>
      <c r="L835" s="141"/>
      <c r="M835" s="141"/>
      <c r="N835" s="141"/>
      <c r="O835" s="141"/>
      <c r="P835" s="141"/>
      <c r="Q835" s="141"/>
      <c r="R835" s="141"/>
      <c r="S835" s="141"/>
      <c r="T835" s="141"/>
      <c r="U835" s="141"/>
      <c r="V835" s="141"/>
      <c r="W835" s="141"/>
      <c r="X835" s="141"/>
      <c r="Y835" s="141"/>
      <c r="Z835" s="141"/>
    </row>
    <row r="836" spans="1:26" ht="12.75" customHeight="1" x14ac:dyDescent="0.2">
      <c r="A836" s="141"/>
      <c r="B836" s="141"/>
      <c r="C836" s="141"/>
      <c r="D836" s="141"/>
      <c r="E836" s="141"/>
      <c r="F836" s="141"/>
      <c r="G836" s="141"/>
      <c r="H836" s="141"/>
      <c r="I836" s="141"/>
      <c r="J836" s="141"/>
      <c r="K836" s="141"/>
      <c r="L836" s="141"/>
      <c r="M836" s="141"/>
      <c r="N836" s="141"/>
      <c r="O836" s="141"/>
      <c r="P836" s="141"/>
      <c r="Q836" s="141"/>
      <c r="R836" s="141"/>
      <c r="S836" s="141"/>
      <c r="T836" s="141"/>
      <c r="U836" s="141"/>
      <c r="V836" s="141"/>
      <c r="W836" s="141"/>
      <c r="X836" s="141"/>
      <c r="Y836" s="141"/>
      <c r="Z836" s="141"/>
    </row>
    <row r="837" spans="1:26" ht="12.75" customHeight="1" x14ac:dyDescent="0.2">
      <c r="A837" s="141"/>
      <c r="B837" s="141"/>
      <c r="C837" s="141"/>
      <c r="D837" s="141"/>
      <c r="E837" s="141"/>
      <c r="F837" s="141"/>
      <c r="G837" s="141"/>
      <c r="H837" s="141"/>
      <c r="I837" s="141"/>
      <c r="J837" s="141"/>
      <c r="K837" s="141"/>
      <c r="L837" s="141"/>
      <c r="M837" s="141"/>
      <c r="N837" s="141"/>
      <c r="O837" s="141"/>
      <c r="P837" s="141"/>
      <c r="Q837" s="141"/>
      <c r="R837" s="141"/>
      <c r="S837" s="141"/>
      <c r="T837" s="141"/>
      <c r="U837" s="141"/>
      <c r="V837" s="141"/>
      <c r="W837" s="141"/>
      <c r="X837" s="141"/>
      <c r="Y837" s="141"/>
      <c r="Z837" s="141"/>
    </row>
    <row r="838" spans="1:26" ht="12.75" customHeight="1" x14ac:dyDescent="0.2">
      <c r="A838" s="141"/>
      <c r="B838" s="141"/>
      <c r="C838" s="141"/>
      <c r="D838" s="141"/>
      <c r="E838" s="141"/>
      <c r="F838" s="141"/>
      <c r="G838" s="141"/>
      <c r="H838" s="141"/>
      <c r="I838" s="141"/>
      <c r="J838" s="141"/>
      <c r="K838" s="141"/>
      <c r="L838" s="141"/>
      <c r="M838" s="141"/>
      <c r="N838" s="141"/>
      <c r="O838" s="141"/>
      <c r="P838" s="141"/>
      <c r="Q838" s="141"/>
      <c r="R838" s="141"/>
      <c r="S838" s="141"/>
      <c r="T838" s="141"/>
      <c r="U838" s="141"/>
      <c r="V838" s="141"/>
      <c r="W838" s="141"/>
      <c r="X838" s="141"/>
      <c r="Y838" s="141"/>
      <c r="Z838" s="141"/>
    </row>
    <row r="839" spans="1:26" ht="12.75" customHeight="1" x14ac:dyDescent="0.2">
      <c r="A839" s="141"/>
      <c r="B839" s="141"/>
      <c r="C839" s="141"/>
      <c r="D839" s="141"/>
      <c r="E839" s="141"/>
      <c r="F839" s="141"/>
      <c r="G839" s="141"/>
      <c r="H839" s="141"/>
      <c r="I839" s="141"/>
      <c r="J839" s="141"/>
      <c r="K839" s="141"/>
      <c r="L839" s="141"/>
      <c r="M839" s="141"/>
      <c r="N839" s="141"/>
      <c r="O839" s="141"/>
      <c r="P839" s="141"/>
      <c r="Q839" s="141"/>
      <c r="R839" s="141"/>
      <c r="S839" s="141"/>
      <c r="T839" s="141"/>
      <c r="U839" s="141"/>
      <c r="V839" s="141"/>
      <c r="W839" s="141"/>
      <c r="X839" s="141"/>
      <c r="Y839" s="141"/>
      <c r="Z839" s="141"/>
    </row>
    <row r="840" spans="1:26" ht="12.75" customHeight="1" x14ac:dyDescent="0.2">
      <c r="A840" s="141"/>
      <c r="B840" s="141"/>
      <c r="C840" s="141"/>
      <c r="D840" s="141"/>
      <c r="E840" s="141"/>
      <c r="F840" s="141"/>
      <c r="G840" s="141"/>
      <c r="H840" s="141"/>
      <c r="I840" s="141"/>
      <c r="J840" s="141"/>
      <c r="K840" s="141"/>
      <c r="L840" s="141"/>
      <c r="M840" s="141"/>
      <c r="N840" s="141"/>
      <c r="O840" s="141"/>
      <c r="P840" s="141"/>
      <c r="Q840" s="141"/>
      <c r="R840" s="141"/>
      <c r="S840" s="141"/>
      <c r="T840" s="141"/>
      <c r="U840" s="141"/>
      <c r="V840" s="141"/>
      <c r="W840" s="141"/>
      <c r="X840" s="141"/>
      <c r="Y840" s="141"/>
      <c r="Z840" s="141"/>
    </row>
    <row r="841" spans="1:26" ht="12.75" customHeight="1" x14ac:dyDescent="0.2">
      <c r="A841" s="141"/>
      <c r="B841" s="141"/>
      <c r="C841" s="141"/>
      <c r="D841" s="141"/>
      <c r="E841" s="141"/>
      <c r="F841" s="141"/>
      <c r="G841" s="141"/>
      <c r="H841" s="141"/>
      <c r="I841" s="141"/>
      <c r="J841" s="141"/>
      <c r="K841" s="141"/>
      <c r="L841" s="141"/>
      <c r="M841" s="141"/>
      <c r="N841" s="141"/>
      <c r="O841" s="141"/>
      <c r="P841" s="141"/>
      <c r="Q841" s="141"/>
      <c r="R841" s="141"/>
      <c r="S841" s="141"/>
      <c r="T841" s="141"/>
      <c r="U841" s="141"/>
      <c r="V841" s="141"/>
      <c r="W841" s="141"/>
      <c r="X841" s="141"/>
      <c r="Y841" s="141"/>
      <c r="Z841" s="141"/>
    </row>
    <row r="842" spans="1:26" ht="12.75" customHeight="1" x14ac:dyDescent="0.2">
      <c r="A842" s="141"/>
      <c r="B842" s="141"/>
      <c r="C842" s="141"/>
      <c r="D842" s="141"/>
      <c r="E842" s="141"/>
      <c r="F842" s="141"/>
      <c r="G842" s="141"/>
      <c r="H842" s="141"/>
      <c r="I842" s="141"/>
      <c r="J842" s="141"/>
      <c r="K842" s="141"/>
      <c r="L842" s="141"/>
      <c r="M842" s="141"/>
      <c r="N842" s="141"/>
      <c r="O842" s="141"/>
      <c r="P842" s="141"/>
      <c r="Q842" s="141"/>
      <c r="R842" s="141"/>
      <c r="S842" s="141"/>
      <c r="T842" s="141"/>
      <c r="U842" s="141"/>
      <c r="V842" s="141"/>
      <c r="W842" s="141"/>
      <c r="X842" s="141"/>
      <c r="Y842" s="141"/>
      <c r="Z842" s="141"/>
    </row>
    <row r="843" spans="1:26" ht="12.75" customHeight="1" x14ac:dyDescent="0.2">
      <c r="A843" s="141"/>
      <c r="B843" s="141"/>
      <c r="C843" s="141"/>
      <c r="D843" s="141"/>
      <c r="E843" s="141"/>
      <c r="F843" s="141"/>
      <c r="G843" s="141"/>
      <c r="H843" s="141"/>
      <c r="I843" s="141"/>
      <c r="J843" s="141"/>
      <c r="K843" s="141"/>
      <c r="L843" s="141"/>
      <c r="M843" s="141"/>
      <c r="N843" s="141"/>
      <c r="O843" s="141"/>
      <c r="P843" s="141"/>
      <c r="Q843" s="141"/>
      <c r="R843" s="141"/>
      <c r="S843" s="141"/>
      <c r="T843" s="141"/>
      <c r="U843" s="141"/>
      <c r="V843" s="141"/>
      <c r="W843" s="141"/>
      <c r="X843" s="141"/>
      <c r="Y843" s="141"/>
      <c r="Z843" s="141"/>
    </row>
    <row r="844" spans="1:26" ht="12.75" customHeight="1" x14ac:dyDescent="0.2">
      <c r="A844" s="141"/>
      <c r="B844" s="141"/>
      <c r="C844" s="141"/>
      <c r="D844" s="141"/>
      <c r="E844" s="141"/>
      <c r="F844" s="141"/>
      <c r="G844" s="141"/>
      <c r="H844" s="141"/>
      <c r="I844" s="141"/>
      <c r="J844" s="141"/>
      <c r="K844" s="141"/>
      <c r="L844" s="141"/>
      <c r="M844" s="141"/>
      <c r="N844" s="141"/>
      <c r="O844" s="141"/>
      <c r="P844" s="141"/>
      <c r="Q844" s="141"/>
      <c r="R844" s="141"/>
      <c r="S844" s="141"/>
      <c r="T844" s="141"/>
      <c r="U844" s="141"/>
      <c r="V844" s="141"/>
      <c r="W844" s="141"/>
      <c r="X844" s="141"/>
      <c r="Y844" s="141"/>
      <c r="Z844" s="141"/>
    </row>
    <row r="845" spans="1:26" ht="12.75" customHeight="1" x14ac:dyDescent="0.2">
      <c r="A845" s="141"/>
      <c r="B845" s="141"/>
      <c r="C845" s="141"/>
      <c r="D845" s="141"/>
      <c r="E845" s="141"/>
      <c r="F845" s="141"/>
      <c r="G845" s="141"/>
      <c r="H845" s="141"/>
      <c r="I845" s="141"/>
      <c r="J845" s="141"/>
      <c r="K845" s="141"/>
      <c r="L845" s="141"/>
      <c r="M845" s="141"/>
      <c r="N845" s="141"/>
      <c r="O845" s="141"/>
      <c r="P845" s="141"/>
      <c r="Q845" s="141"/>
      <c r="R845" s="141"/>
      <c r="S845" s="141"/>
      <c r="T845" s="141"/>
      <c r="U845" s="141"/>
      <c r="V845" s="141"/>
      <c r="W845" s="141"/>
      <c r="X845" s="141"/>
      <c r="Y845" s="141"/>
      <c r="Z845" s="141"/>
    </row>
    <row r="846" spans="1:26" ht="12.75" customHeight="1" x14ac:dyDescent="0.2">
      <c r="A846" s="141"/>
      <c r="B846" s="141"/>
      <c r="C846" s="141"/>
      <c r="D846" s="141"/>
      <c r="E846" s="141"/>
      <c r="F846" s="141"/>
      <c r="G846" s="141"/>
      <c r="H846" s="141"/>
      <c r="I846" s="141"/>
      <c r="J846" s="141"/>
      <c r="K846" s="141"/>
      <c r="L846" s="141"/>
      <c r="M846" s="141"/>
      <c r="N846" s="141"/>
      <c r="O846" s="141"/>
      <c r="P846" s="141"/>
      <c r="Q846" s="141"/>
      <c r="R846" s="141"/>
      <c r="S846" s="141"/>
      <c r="T846" s="141"/>
      <c r="U846" s="141"/>
      <c r="V846" s="141"/>
      <c r="W846" s="141"/>
      <c r="X846" s="141"/>
      <c r="Y846" s="141"/>
      <c r="Z846" s="141"/>
    </row>
    <row r="847" spans="1:26" ht="12.75" customHeight="1" x14ac:dyDescent="0.2">
      <c r="A847" s="141"/>
      <c r="B847" s="141"/>
      <c r="C847" s="141"/>
      <c r="D847" s="141"/>
      <c r="E847" s="141"/>
      <c r="F847" s="141"/>
      <c r="G847" s="141"/>
      <c r="H847" s="141"/>
      <c r="I847" s="141"/>
      <c r="J847" s="141"/>
      <c r="K847" s="141"/>
      <c r="L847" s="141"/>
      <c r="M847" s="141"/>
      <c r="N847" s="141"/>
      <c r="O847" s="141"/>
      <c r="P847" s="141"/>
      <c r="Q847" s="141"/>
      <c r="R847" s="141"/>
      <c r="S847" s="141"/>
      <c r="T847" s="141"/>
      <c r="U847" s="141"/>
      <c r="V847" s="141"/>
      <c r="W847" s="141"/>
      <c r="X847" s="141"/>
      <c r="Y847" s="141"/>
      <c r="Z847" s="141"/>
    </row>
    <row r="848" spans="1:26" ht="12.75" customHeight="1" x14ac:dyDescent="0.2">
      <c r="A848" s="141"/>
      <c r="B848" s="141"/>
      <c r="C848" s="141"/>
      <c r="D848" s="141"/>
      <c r="E848" s="141"/>
      <c r="F848" s="141"/>
      <c r="G848" s="141"/>
      <c r="H848" s="141"/>
      <c r="I848" s="141"/>
      <c r="J848" s="141"/>
      <c r="K848" s="141"/>
      <c r="L848" s="141"/>
      <c r="M848" s="141"/>
      <c r="N848" s="141"/>
      <c r="O848" s="141"/>
      <c r="P848" s="141"/>
      <c r="Q848" s="141"/>
      <c r="R848" s="141"/>
      <c r="S848" s="141"/>
      <c r="T848" s="141"/>
      <c r="U848" s="141"/>
      <c r="V848" s="141"/>
      <c r="W848" s="141"/>
      <c r="X848" s="141"/>
      <c r="Y848" s="141"/>
      <c r="Z848" s="141"/>
    </row>
    <row r="849" spans="1:26" ht="12.75" customHeight="1" x14ac:dyDescent="0.2">
      <c r="A849" s="141"/>
      <c r="B849" s="141"/>
      <c r="C849" s="141"/>
      <c r="D849" s="141"/>
      <c r="E849" s="141"/>
      <c r="F849" s="141"/>
      <c r="G849" s="141"/>
      <c r="H849" s="141"/>
      <c r="I849" s="141"/>
      <c r="J849" s="141"/>
      <c r="K849" s="141"/>
      <c r="L849" s="141"/>
      <c r="M849" s="141"/>
      <c r="N849" s="141"/>
      <c r="O849" s="141"/>
      <c r="P849" s="141"/>
      <c r="Q849" s="141"/>
      <c r="R849" s="141"/>
      <c r="S849" s="141"/>
      <c r="T849" s="141"/>
      <c r="U849" s="141"/>
      <c r="V849" s="141"/>
      <c r="W849" s="141"/>
      <c r="X849" s="141"/>
      <c r="Y849" s="141"/>
      <c r="Z849" s="141"/>
    </row>
    <row r="850" spans="1:26" ht="12.75" customHeight="1" x14ac:dyDescent="0.2">
      <c r="A850" s="141"/>
      <c r="B850" s="141"/>
      <c r="C850" s="141"/>
      <c r="D850" s="141"/>
      <c r="E850" s="141"/>
      <c r="F850" s="141"/>
      <c r="G850" s="141"/>
      <c r="H850" s="141"/>
      <c r="I850" s="141"/>
      <c r="J850" s="141"/>
      <c r="K850" s="141"/>
      <c r="L850" s="141"/>
      <c r="M850" s="141"/>
      <c r="N850" s="141"/>
      <c r="O850" s="141"/>
      <c r="P850" s="141"/>
      <c r="Q850" s="141"/>
      <c r="R850" s="141"/>
      <c r="S850" s="141"/>
      <c r="T850" s="141"/>
      <c r="U850" s="141"/>
      <c r="V850" s="141"/>
      <c r="W850" s="141"/>
      <c r="X850" s="141"/>
      <c r="Y850" s="141"/>
      <c r="Z850" s="141"/>
    </row>
    <row r="851" spans="1:26" ht="12.75" customHeight="1" x14ac:dyDescent="0.2">
      <c r="A851" s="141"/>
      <c r="B851" s="141"/>
      <c r="C851" s="141"/>
      <c r="D851" s="141"/>
      <c r="E851" s="141"/>
      <c r="F851" s="141"/>
      <c r="G851" s="141"/>
      <c r="H851" s="141"/>
      <c r="I851" s="141"/>
      <c r="J851" s="141"/>
      <c r="K851" s="141"/>
      <c r="L851" s="141"/>
      <c r="M851" s="141"/>
      <c r="N851" s="141"/>
      <c r="O851" s="141"/>
      <c r="P851" s="141"/>
      <c r="Q851" s="141"/>
      <c r="R851" s="141"/>
      <c r="S851" s="141"/>
      <c r="T851" s="141"/>
      <c r="U851" s="141"/>
      <c r="V851" s="141"/>
      <c r="W851" s="141"/>
      <c r="X851" s="141"/>
      <c r="Y851" s="141"/>
      <c r="Z851" s="141"/>
    </row>
    <row r="852" spans="1:26" ht="12.75" customHeight="1" x14ac:dyDescent="0.2">
      <c r="A852" s="141"/>
      <c r="B852" s="141"/>
      <c r="C852" s="141"/>
      <c r="D852" s="141"/>
      <c r="E852" s="141"/>
      <c r="F852" s="141"/>
      <c r="G852" s="141"/>
      <c r="H852" s="141"/>
      <c r="I852" s="141"/>
      <c r="J852" s="141"/>
      <c r="K852" s="141"/>
      <c r="L852" s="141"/>
      <c r="M852" s="141"/>
      <c r="N852" s="141"/>
      <c r="O852" s="141"/>
      <c r="P852" s="141"/>
      <c r="Q852" s="141"/>
      <c r="R852" s="141"/>
      <c r="S852" s="141"/>
      <c r="T852" s="141"/>
      <c r="U852" s="141"/>
      <c r="V852" s="141"/>
      <c r="W852" s="141"/>
      <c r="X852" s="141"/>
      <c r="Y852" s="141"/>
      <c r="Z852" s="141"/>
    </row>
    <row r="853" spans="1:26" ht="12.75" customHeight="1" x14ac:dyDescent="0.2">
      <c r="A853" s="141"/>
      <c r="B853" s="141"/>
      <c r="C853" s="141"/>
      <c r="D853" s="141"/>
      <c r="E853" s="141"/>
      <c r="F853" s="141"/>
      <c r="G853" s="141"/>
      <c r="H853" s="141"/>
      <c r="I853" s="141"/>
      <c r="J853" s="141"/>
      <c r="K853" s="141"/>
      <c r="L853" s="141"/>
      <c r="M853" s="141"/>
      <c r="N853" s="141"/>
      <c r="O853" s="141"/>
      <c r="P853" s="141"/>
      <c r="Q853" s="141"/>
      <c r="R853" s="141"/>
      <c r="S853" s="141"/>
      <c r="T853" s="141"/>
      <c r="U853" s="141"/>
      <c r="V853" s="141"/>
      <c r="W853" s="141"/>
      <c r="X853" s="141"/>
      <c r="Y853" s="141"/>
      <c r="Z853" s="141"/>
    </row>
    <row r="854" spans="1:26" ht="12.75" customHeight="1" x14ac:dyDescent="0.2">
      <c r="A854" s="141"/>
      <c r="B854" s="141"/>
      <c r="C854" s="141"/>
      <c r="D854" s="141"/>
      <c r="E854" s="141"/>
      <c r="F854" s="141"/>
      <c r="G854" s="141"/>
      <c r="H854" s="141"/>
      <c r="I854" s="141"/>
      <c r="J854" s="141"/>
      <c r="K854" s="141"/>
      <c r="L854" s="141"/>
      <c r="M854" s="141"/>
      <c r="N854" s="141"/>
      <c r="O854" s="141"/>
      <c r="P854" s="141"/>
      <c r="Q854" s="141"/>
      <c r="R854" s="141"/>
      <c r="S854" s="141"/>
      <c r="T854" s="141"/>
      <c r="U854" s="141"/>
      <c r="V854" s="141"/>
      <c r="W854" s="141"/>
      <c r="X854" s="141"/>
      <c r="Y854" s="141"/>
      <c r="Z854" s="141"/>
    </row>
    <row r="855" spans="1:26" ht="12.75" customHeight="1" x14ac:dyDescent="0.2">
      <c r="A855" s="141"/>
      <c r="B855" s="141"/>
      <c r="C855" s="141"/>
      <c r="D855" s="141"/>
      <c r="E855" s="141"/>
      <c r="F855" s="141"/>
      <c r="G855" s="141"/>
      <c r="H855" s="141"/>
      <c r="I855" s="141"/>
      <c r="J855" s="141"/>
      <c r="K855" s="141"/>
      <c r="L855" s="141"/>
      <c r="M855" s="141"/>
      <c r="N855" s="141"/>
      <c r="O855" s="141"/>
      <c r="P855" s="141"/>
      <c r="Q855" s="141"/>
      <c r="R855" s="141"/>
      <c r="S855" s="141"/>
      <c r="T855" s="141"/>
      <c r="U855" s="141"/>
      <c r="V855" s="141"/>
      <c r="W855" s="141"/>
      <c r="X855" s="141"/>
      <c r="Y855" s="141"/>
      <c r="Z855" s="141"/>
    </row>
    <row r="856" spans="1:26" ht="12.75" customHeight="1" x14ac:dyDescent="0.2">
      <c r="A856" s="141"/>
      <c r="B856" s="141"/>
      <c r="C856" s="141"/>
      <c r="D856" s="141"/>
      <c r="E856" s="141"/>
      <c r="F856" s="141"/>
      <c r="G856" s="141"/>
      <c r="H856" s="141"/>
      <c r="I856" s="141"/>
      <c r="J856" s="141"/>
      <c r="K856" s="141"/>
      <c r="L856" s="141"/>
      <c r="M856" s="141"/>
      <c r="N856" s="141"/>
      <c r="O856" s="141"/>
      <c r="P856" s="141"/>
      <c r="Q856" s="141"/>
      <c r="R856" s="141"/>
      <c r="S856" s="141"/>
      <c r="T856" s="141"/>
      <c r="U856" s="141"/>
      <c r="V856" s="141"/>
      <c r="W856" s="141"/>
      <c r="X856" s="141"/>
      <c r="Y856" s="141"/>
      <c r="Z856" s="141"/>
    </row>
    <row r="857" spans="1:26" ht="12.75" customHeight="1" x14ac:dyDescent="0.2">
      <c r="A857" s="141"/>
      <c r="B857" s="141"/>
      <c r="C857" s="141"/>
      <c r="D857" s="141"/>
      <c r="E857" s="141"/>
      <c r="F857" s="141"/>
      <c r="G857" s="141"/>
      <c r="H857" s="141"/>
      <c r="I857" s="141"/>
      <c r="J857" s="141"/>
      <c r="K857" s="141"/>
      <c r="L857" s="141"/>
      <c r="M857" s="141"/>
      <c r="N857" s="141"/>
      <c r="O857" s="141"/>
      <c r="P857" s="141"/>
      <c r="Q857" s="141"/>
      <c r="R857" s="141"/>
      <c r="S857" s="141"/>
      <c r="T857" s="141"/>
      <c r="U857" s="141"/>
      <c r="V857" s="141"/>
      <c r="W857" s="141"/>
      <c r="X857" s="141"/>
      <c r="Y857" s="141"/>
      <c r="Z857" s="141"/>
    </row>
    <row r="858" spans="1:26" ht="12.75" customHeight="1" x14ac:dyDescent="0.2">
      <c r="A858" s="141"/>
      <c r="B858" s="141"/>
      <c r="C858" s="141"/>
      <c r="D858" s="141"/>
      <c r="E858" s="141"/>
      <c r="F858" s="141"/>
      <c r="G858" s="141"/>
      <c r="H858" s="141"/>
      <c r="I858" s="141"/>
      <c r="J858" s="141"/>
      <c r="K858" s="141"/>
      <c r="L858" s="141"/>
      <c r="M858" s="141"/>
      <c r="N858" s="141"/>
      <c r="O858" s="141"/>
      <c r="P858" s="141"/>
      <c r="Q858" s="141"/>
      <c r="R858" s="141"/>
      <c r="S858" s="141"/>
      <c r="T858" s="141"/>
      <c r="U858" s="141"/>
      <c r="V858" s="141"/>
      <c r="W858" s="141"/>
      <c r="X858" s="141"/>
      <c r="Y858" s="141"/>
      <c r="Z858" s="141"/>
    </row>
    <row r="859" spans="1:26" ht="12.75" customHeight="1" x14ac:dyDescent="0.2">
      <c r="A859" s="141"/>
      <c r="B859" s="141"/>
      <c r="C859" s="141"/>
      <c r="D859" s="141"/>
      <c r="E859" s="141"/>
      <c r="F859" s="141"/>
      <c r="G859" s="141"/>
      <c r="H859" s="141"/>
      <c r="I859" s="141"/>
      <c r="J859" s="141"/>
      <c r="K859" s="141"/>
      <c r="L859" s="141"/>
      <c r="M859" s="141"/>
      <c r="N859" s="141"/>
      <c r="O859" s="141"/>
      <c r="P859" s="141"/>
      <c r="Q859" s="141"/>
      <c r="R859" s="141"/>
      <c r="S859" s="141"/>
      <c r="T859" s="141"/>
      <c r="U859" s="141"/>
      <c r="V859" s="141"/>
      <c r="W859" s="141"/>
      <c r="X859" s="141"/>
      <c r="Y859" s="141"/>
      <c r="Z859" s="141"/>
    </row>
    <row r="860" spans="1:26" ht="12.75" customHeight="1" x14ac:dyDescent="0.2">
      <c r="A860" s="141"/>
      <c r="B860" s="141"/>
      <c r="C860" s="141"/>
      <c r="D860" s="141"/>
      <c r="E860" s="141"/>
      <c r="F860" s="141"/>
      <c r="G860" s="141"/>
      <c r="H860" s="141"/>
      <c r="I860" s="141"/>
      <c r="J860" s="141"/>
      <c r="K860" s="141"/>
      <c r="L860" s="141"/>
      <c r="M860" s="141"/>
      <c r="N860" s="141"/>
      <c r="O860" s="141"/>
      <c r="P860" s="141"/>
      <c r="Q860" s="141"/>
      <c r="R860" s="141"/>
      <c r="S860" s="141"/>
      <c r="T860" s="141"/>
      <c r="U860" s="141"/>
      <c r="V860" s="141"/>
      <c r="W860" s="141"/>
      <c r="X860" s="141"/>
      <c r="Y860" s="141"/>
      <c r="Z860" s="141"/>
    </row>
    <row r="861" spans="1:26" ht="12.75" customHeight="1" x14ac:dyDescent="0.2">
      <c r="A861" s="141"/>
      <c r="B861" s="141"/>
      <c r="C861" s="141"/>
      <c r="D861" s="141"/>
      <c r="E861" s="141"/>
      <c r="F861" s="141"/>
      <c r="G861" s="141"/>
      <c r="H861" s="141"/>
      <c r="I861" s="141"/>
      <c r="J861" s="141"/>
      <c r="K861" s="141"/>
      <c r="L861" s="141"/>
      <c r="M861" s="141"/>
      <c r="N861" s="141"/>
      <c r="O861" s="141"/>
      <c r="P861" s="141"/>
      <c r="Q861" s="141"/>
      <c r="R861" s="141"/>
      <c r="S861" s="141"/>
      <c r="T861" s="141"/>
      <c r="U861" s="141"/>
      <c r="V861" s="141"/>
      <c r="W861" s="141"/>
      <c r="X861" s="141"/>
      <c r="Y861" s="141"/>
      <c r="Z861" s="141"/>
    </row>
    <row r="862" spans="1:26" ht="12.75" customHeight="1" x14ac:dyDescent="0.2">
      <c r="A862" s="141"/>
      <c r="B862" s="141"/>
      <c r="C862" s="141"/>
      <c r="D862" s="141"/>
      <c r="E862" s="141"/>
      <c r="F862" s="141"/>
      <c r="G862" s="141"/>
      <c r="H862" s="141"/>
      <c r="I862" s="141"/>
      <c r="J862" s="141"/>
      <c r="K862" s="141"/>
      <c r="L862" s="141"/>
      <c r="M862" s="141"/>
      <c r="N862" s="141"/>
      <c r="O862" s="141"/>
      <c r="P862" s="141"/>
      <c r="Q862" s="141"/>
      <c r="R862" s="141"/>
      <c r="S862" s="141"/>
      <c r="T862" s="141"/>
      <c r="U862" s="141"/>
      <c r="V862" s="141"/>
      <c r="W862" s="141"/>
      <c r="X862" s="141"/>
      <c r="Y862" s="141"/>
      <c r="Z862" s="141"/>
    </row>
    <row r="863" spans="1:26" ht="12.75" customHeight="1" x14ac:dyDescent="0.2">
      <c r="A863" s="141"/>
      <c r="B863" s="141"/>
      <c r="C863" s="141"/>
      <c r="D863" s="141"/>
      <c r="E863" s="141"/>
      <c r="F863" s="141"/>
      <c r="G863" s="141"/>
      <c r="H863" s="141"/>
      <c r="I863" s="141"/>
      <c r="J863" s="141"/>
      <c r="K863" s="141"/>
      <c r="L863" s="141"/>
      <c r="M863" s="141"/>
      <c r="N863" s="141"/>
      <c r="O863" s="141"/>
      <c r="P863" s="141"/>
      <c r="Q863" s="141"/>
      <c r="R863" s="141"/>
      <c r="S863" s="141"/>
      <c r="T863" s="141"/>
      <c r="U863" s="141"/>
      <c r="V863" s="141"/>
      <c r="W863" s="141"/>
      <c r="X863" s="141"/>
      <c r="Y863" s="141"/>
      <c r="Z863" s="141"/>
    </row>
    <row r="864" spans="1:26" ht="12.75" customHeight="1" x14ac:dyDescent="0.2">
      <c r="A864" s="141"/>
      <c r="B864" s="141"/>
      <c r="C864" s="141"/>
      <c r="D864" s="141"/>
      <c r="E864" s="141"/>
      <c r="F864" s="141"/>
      <c r="G864" s="141"/>
      <c r="H864" s="141"/>
      <c r="I864" s="141"/>
      <c r="J864" s="141"/>
      <c r="K864" s="141"/>
      <c r="L864" s="141"/>
      <c r="M864" s="141"/>
      <c r="N864" s="141"/>
      <c r="O864" s="141"/>
      <c r="P864" s="141"/>
      <c r="Q864" s="141"/>
      <c r="R864" s="141"/>
      <c r="S864" s="141"/>
      <c r="T864" s="141"/>
      <c r="U864" s="141"/>
      <c r="V864" s="141"/>
      <c r="W864" s="141"/>
      <c r="X864" s="141"/>
      <c r="Y864" s="141"/>
      <c r="Z864" s="141"/>
    </row>
    <row r="865" spans="1:26" ht="12.75" customHeight="1" x14ac:dyDescent="0.2">
      <c r="A865" s="141"/>
      <c r="B865" s="141"/>
      <c r="C865" s="141"/>
      <c r="D865" s="141"/>
      <c r="E865" s="141"/>
      <c r="F865" s="141"/>
      <c r="G865" s="141"/>
      <c r="H865" s="141"/>
      <c r="I865" s="141"/>
      <c r="J865" s="141"/>
      <c r="K865" s="141"/>
      <c r="L865" s="141"/>
      <c r="M865" s="141"/>
      <c r="N865" s="141"/>
      <c r="O865" s="141"/>
      <c r="P865" s="141"/>
      <c r="Q865" s="141"/>
      <c r="R865" s="141"/>
      <c r="S865" s="141"/>
      <c r="T865" s="141"/>
      <c r="U865" s="141"/>
      <c r="V865" s="141"/>
      <c r="W865" s="141"/>
      <c r="X865" s="141"/>
      <c r="Y865" s="141"/>
      <c r="Z865" s="141"/>
    </row>
    <row r="866" spans="1:26" ht="12.75" customHeight="1" x14ac:dyDescent="0.2">
      <c r="A866" s="141"/>
      <c r="B866" s="141"/>
      <c r="C866" s="141"/>
      <c r="D866" s="141"/>
      <c r="E866" s="141"/>
      <c r="F866" s="141"/>
      <c r="G866" s="141"/>
      <c r="H866" s="141"/>
      <c r="I866" s="141"/>
      <c r="J866" s="141"/>
      <c r="K866" s="141"/>
      <c r="L866" s="141"/>
      <c r="M866" s="141"/>
      <c r="N866" s="141"/>
      <c r="O866" s="141"/>
      <c r="P866" s="141"/>
      <c r="Q866" s="141"/>
      <c r="R866" s="141"/>
      <c r="S866" s="141"/>
      <c r="T866" s="141"/>
      <c r="U866" s="141"/>
      <c r="V866" s="141"/>
      <c r="W866" s="141"/>
      <c r="X866" s="141"/>
      <c r="Y866" s="141"/>
      <c r="Z866" s="141"/>
    </row>
    <row r="867" spans="1:26" ht="12.75" customHeight="1" x14ac:dyDescent="0.2">
      <c r="A867" s="141"/>
      <c r="B867" s="141"/>
      <c r="C867" s="141"/>
      <c r="D867" s="141"/>
      <c r="E867" s="141"/>
      <c r="F867" s="141"/>
      <c r="G867" s="141"/>
      <c r="H867" s="141"/>
      <c r="I867" s="141"/>
      <c r="J867" s="141"/>
      <c r="K867" s="141"/>
      <c r="L867" s="141"/>
      <c r="M867" s="141"/>
      <c r="N867" s="141"/>
      <c r="O867" s="141"/>
      <c r="P867" s="141"/>
      <c r="Q867" s="141"/>
      <c r="R867" s="141"/>
      <c r="S867" s="141"/>
      <c r="T867" s="141"/>
      <c r="U867" s="141"/>
      <c r="V867" s="141"/>
      <c r="W867" s="141"/>
      <c r="X867" s="141"/>
      <c r="Y867" s="141"/>
      <c r="Z867" s="141"/>
    </row>
    <row r="868" spans="1:26" ht="12.75" customHeight="1" x14ac:dyDescent="0.2">
      <c r="A868" s="141"/>
      <c r="B868" s="141"/>
      <c r="C868" s="141"/>
      <c r="D868" s="141"/>
      <c r="E868" s="141"/>
      <c r="F868" s="141"/>
      <c r="G868" s="141"/>
      <c r="H868" s="141"/>
      <c r="I868" s="141"/>
      <c r="J868" s="141"/>
      <c r="K868" s="141"/>
      <c r="L868" s="141"/>
      <c r="M868" s="141"/>
      <c r="N868" s="141"/>
      <c r="O868" s="141"/>
      <c r="P868" s="141"/>
      <c r="Q868" s="141"/>
      <c r="R868" s="141"/>
      <c r="S868" s="141"/>
      <c r="T868" s="141"/>
      <c r="U868" s="141"/>
      <c r="V868" s="141"/>
      <c r="W868" s="141"/>
      <c r="X868" s="141"/>
      <c r="Y868" s="141"/>
      <c r="Z868" s="141"/>
    </row>
    <row r="869" spans="1:26" ht="12.75" customHeight="1" x14ac:dyDescent="0.2">
      <c r="A869" s="141"/>
      <c r="B869" s="141"/>
      <c r="C869" s="141"/>
      <c r="D869" s="141"/>
      <c r="E869" s="141"/>
      <c r="F869" s="141"/>
      <c r="G869" s="141"/>
      <c r="H869" s="141"/>
      <c r="I869" s="141"/>
      <c r="J869" s="141"/>
      <c r="K869" s="141"/>
      <c r="L869" s="141"/>
      <c r="M869" s="141"/>
      <c r="N869" s="141"/>
      <c r="O869" s="141"/>
      <c r="P869" s="141"/>
      <c r="Q869" s="141"/>
      <c r="R869" s="141"/>
      <c r="S869" s="141"/>
      <c r="T869" s="141"/>
      <c r="U869" s="141"/>
      <c r="V869" s="141"/>
      <c r="W869" s="141"/>
      <c r="X869" s="141"/>
      <c r="Y869" s="141"/>
      <c r="Z869" s="141"/>
    </row>
    <row r="870" spans="1:26" ht="12.75" customHeight="1" x14ac:dyDescent="0.2">
      <c r="A870" s="141"/>
      <c r="B870" s="141"/>
      <c r="C870" s="141"/>
      <c r="D870" s="141"/>
      <c r="E870" s="141"/>
      <c r="F870" s="141"/>
      <c r="G870" s="141"/>
      <c r="H870" s="141"/>
      <c r="I870" s="141"/>
      <c r="J870" s="141"/>
      <c r="K870" s="141"/>
      <c r="L870" s="141"/>
      <c r="M870" s="141"/>
      <c r="N870" s="141"/>
      <c r="O870" s="141"/>
      <c r="P870" s="141"/>
      <c r="Q870" s="141"/>
      <c r="R870" s="141"/>
      <c r="S870" s="141"/>
      <c r="T870" s="141"/>
      <c r="U870" s="141"/>
      <c r="V870" s="141"/>
      <c r="W870" s="141"/>
      <c r="X870" s="141"/>
      <c r="Y870" s="141"/>
      <c r="Z870" s="141"/>
    </row>
    <row r="871" spans="1:26" ht="12.75" customHeight="1" x14ac:dyDescent="0.2">
      <c r="A871" s="141"/>
      <c r="B871" s="141"/>
      <c r="C871" s="141"/>
      <c r="D871" s="141"/>
      <c r="E871" s="141"/>
      <c r="F871" s="141"/>
      <c r="G871" s="141"/>
      <c r="H871" s="141"/>
      <c r="I871" s="141"/>
      <c r="J871" s="141"/>
      <c r="K871" s="141"/>
      <c r="L871" s="141"/>
      <c r="M871" s="141"/>
      <c r="N871" s="141"/>
      <c r="O871" s="141"/>
      <c r="P871" s="141"/>
      <c r="Q871" s="141"/>
      <c r="R871" s="141"/>
      <c r="S871" s="141"/>
      <c r="T871" s="141"/>
      <c r="U871" s="141"/>
      <c r="V871" s="141"/>
      <c r="W871" s="141"/>
      <c r="X871" s="141"/>
      <c r="Y871" s="141"/>
      <c r="Z871" s="141"/>
    </row>
    <row r="872" spans="1:26" ht="12.75" customHeight="1" x14ac:dyDescent="0.2">
      <c r="A872" s="141"/>
      <c r="B872" s="141"/>
      <c r="C872" s="141"/>
      <c r="D872" s="141"/>
      <c r="E872" s="141"/>
      <c r="F872" s="141"/>
      <c r="G872" s="141"/>
      <c r="H872" s="141"/>
      <c r="I872" s="141"/>
      <c r="J872" s="141"/>
      <c r="K872" s="141"/>
      <c r="L872" s="141"/>
      <c r="M872" s="141"/>
      <c r="N872" s="141"/>
      <c r="O872" s="141"/>
      <c r="P872" s="141"/>
      <c r="Q872" s="141"/>
      <c r="R872" s="141"/>
      <c r="S872" s="141"/>
      <c r="T872" s="141"/>
      <c r="U872" s="141"/>
      <c r="V872" s="141"/>
      <c r="W872" s="141"/>
      <c r="X872" s="141"/>
      <c r="Y872" s="141"/>
      <c r="Z872" s="141"/>
    </row>
    <row r="873" spans="1:26" ht="12.75" customHeight="1" x14ac:dyDescent="0.2">
      <c r="A873" s="141"/>
      <c r="B873" s="141"/>
      <c r="C873" s="141"/>
      <c r="D873" s="141"/>
      <c r="E873" s="141"/>
      <c r="F873" s="141"/>
      <c r="G873" s="141"/>
      <c r="H873" s="141"/>
      <c r="I873" s="141"/>
      <c r="J873" s="141"/>
      <c r="K873" s="141"/>
      <c r="L873" s="141"/>
      <c r="M873" s="141"/>
      <c r="N873" s="141"/>
      <c r="O873" s="141"/>
      <c r="P873" s="141"/>
      <c r="Q873" s="141"/>
      <c r="R873" s="141"/>
      <c r="S873" s="141"/>
      <c r="T873" s="141"/>
      <c r="U873" s="141"/>
      <c r="V873" s="141"/>
      <c r="W873" s="141"/>
      <c r="X873" s="141"/>
      <c r="Y873" s="141"/>
      <c r="Z873" s="141"/>
    </row>
    <row r="874" spans="1:26" ht="12.75" customHeight="1" x14ac:dyDescent="0.2">
      <c r="A874" s="141"/>
      <c r="B874" s="141"/>
      <c r="C874" s="141"/>
      <c r="D874" s="141"/>
      <c r="E874" s="141"/>
      <c r="F874" s="141"/>
      <c r="G874" s="141"/>
      <c r="H874" s="141"/>
      <c r="I874" s="141"/>
      <c r="J874" s="141"/>
      <c r="K874" s="141"/>
      <c r="L874" s="141"/>
      <c r="M874" s="141"/>
      <c r="N874" s="141"/>
      <c r="O874" s="141"/>
      <c r="P874" s="141"/>
      <c r="Q874" s="141"/>
      <c r="R874" s="141"/>
      <c r="S874" s="141"/>
      <c r="T874" s="141"/>
      <c r="U874" s="141"/>
      <c r="V874" s="141"/>
      <c r="W874" s="141"/>
      <c r="X874" s="141"/>
      <c r="Y874" s="141"/>
      <c r="Z874" s="141"/>
    </row>
    <row r="875" spans="1:26" ht="12.75" customHeight="1" x14ac:dyDescent="0.2">
      <c r="A875" s="141"/>
      <c r="B875" s="141"/>
      <c r="C875" s="141"/>
      <c r="D875" s="141"/>
      <c r="E875" s="141"/>
      <c r="F875" s="141"/>
      <c r="G875" s="141"/>
      <c r="H875" s="141"/>
      <c r="I875" s="141"/>
      <c r="J875" s="141"/>
      <c r="K875" s="141"/>
      <c r="L875" s="141"/>
      <c r="M875" s="141"/>
      <c r="N875" s="141"/>
      <c r="O875" s="141"/>
      <c r="P875" s="141"/>
      <c r="Q875" s="141"/>
      <c r="R875" s="141"/>
      <c r="S875" s="141"/>
      <c r="T875" s="141"/>
      <c r="U875" s="141"/>
      <c r="V875" s="141"/>
      <c r="W875" s="141"/>
      <c r="X875" s="141"/>
      <c r="Y875" s="141"/>
      <c r="Z875" s="141"/>
    </row>
    <row r="876" spans="1:26" ht="12.75" customHeight="1" x14ac:dyDescent="0.2">
      <c r="A876" s="141"/>
      <c r="B876" s="141"/>
      <c r="C876" s="141"/>
      <c r="D876" s="141"/>
      <c r="E876" s="141"/>
      <c r="F876" s="141"/>
      <c r="G876" s="141"/>
      <c r="H876" s="141"/>
      <c r="I876" s="141"/>
      <c r="J876" s="141"/>
      <c r="K876" s="141"/>
      <c r="L876" s="141"/>
      <c r="M876" s="141"/>
      <c r="N876" s="141"/>
      <c r="O876" s="141"/>
      <c r="P876" s="141"/>
      <c r="Q876" s="141"/>
      <c r="R876" s="141"/>
      <c r="S876" s="141"/>
      <c r="T876" s="141"/>
      <c r="U876" s="141"/>
      <c r="V876" s="141"/>
      <c r="W876" s="141"/>
      <c r="X876" s="141"/>
      <c r="Y876" s="141"/>
      <c r="Z876" s="141"/>
    </row>
    <row r="877" spans="1:26" ht="12.75" customHeight="1" x14ac:dyDescent="0.2">
      <c r="A877" s="141"/>
      <c r="B877" s="141"/>
      <c r="C877" s="141"/>
      <c r="D877" s="141"/>
      <c r="E877" s="141"/>
      <c r="F877" s="141"/>
      <c r="G877" s="141"/>
      <c r="H877" s="141"/>
      <c r="I877" s="141"/>
      <c r="J877" s="141"/>
      <c r="K877" s="141"/>
      <c r="L877" s="141"/>
      <c r="M877" s="141"/>
      <c r="N877" s="141"/>
      <c r="O877" s="141"/>
      <c r="P877" s="141"/>
      <c r="Q877" s="141"/>
      <c r="R877" s="141"/>
      <c r="S877" s="141"/>
      <c r="T877" s="141"/>
      <c r="U877" s="141"/>
      <c r="V877" s="141"/>
      <c r="W877" s="141"/>
      <c r="X877" s="141"/>
      <c r="Y877" s="141"/>
      <c r="Z877" s="141"/>
    </row>
    <row r="878" spans="1:26" ht="12.75" customHeight="1" x14ac:dyDescent="0.2">
      <c r="A878" s="141"/>
      <c r="B878" s="141"/>
      <c r="C878" s="141"/>
      <c r="D878" s="141"/>
      <c r="E878" s="141"/>
      <c r="F878" s="141"/>
      <c r="G878" s="141"/>
      <c r="H878" s="141"/>
      <c r="I878" s="141"/>
      <c r="J878" s="141"/>
      <c r="K878" s="141"/>
      <c r="L878" s="141"/>
      <c r="M878" s="141"/>
      <c r="N878" s="141"/>
      <c r="O878" s="141"/>
      <c r="P878" s="141"/>
      <c r="Q878" s="141"/>
      <c r="R878" s="141"/>
      <c r="S878" s="141"/>
      <c r="T878" s="141"/>
      <c r="U878" s="141"/>
      <c r="V878" s="141"/>
      <c r="W878" s="141"/>
      <c r="X878" s="141"/>
      <c r="Y878" s="141"/>
      <c r="Z878" s="141"/>
    </row>
    <row r="879" spans="1:26" ht="12.75" customHeight="1" x14ac:dyDescent="0.2">
      <c r="A879" s="141"/>
      <c r="B879" s="141"/>
      <c r="C879" s="141"/>
      <c r="D879" s="141"/>
      <c r="E879" s="141"/>
      <c r="F879" s="141"/>
      <c r="G879" s="141"/>
      <c r="H879" s="141"/>
      <c r="I879" s="141"/>
      <c r="J879" s="141"/>
      <c r="K879" s="141"/>
      <c r="L879" s="141"/>
      <c r="M879" s="141"/>
      <c r="N879" s="141"/>
      <c r="O879" s="141"/>
      <c r="P879" s="141"/>
      <c r="Q879" s="141"/>
      <c r="R879" s="141"/>
      <c r="S879" s="141"/>
      <c r="T879" s="141"/>
      <c r="U879" s="141"/>
      <c r="V879" s="141"/>
      <c r="W879" s="141"/>
      <c r="X879" s="141"/>
      <c r="Y879" s="141"/>
      <c r="Z879" s="141"/>
    </row>
    <row r="880" spans="1:26" ht="12.75" customHeight="1" x14ac:dyDescent="0.2">
      <c r="A880" s="141"/>
      <c r="B880" s="141"/>
      <c r="C880" s="141"/>
      <c r="D880" s="141"/>
      <c r="E880" s="141"/>
      <c r="F880" s="141"/>
      <c r="G880" s="141"/>
      <c r="H880" s="141"/>
      <c r="I880" s="141"/>
      <c r="J880" s="141"/>
      <c r="K880" s="141"/>
      <c r="L880" s="141"/>
      <c r="M880" s="141"/>
      <c r="N880" s="141"/>
      <c r="O880" s="141"/>
      <c r="P880" s="141"/>
      <c r="Q880" s="141"/>
      <c r="R880" s="141"/>
      <c r="S880" s="141"/>
      <c r="T880" s="141"/>
      <c r="U880" s="141"/>
      <c r="V880" s="141"/>
      <c r="W880" s="141"/>
      <c r="X880" s="141"/>
      <c r="Y880" s="141"/>
      <c r="Z880" s="141"/>
    </row>
    <row r="881" spans="1:26" ht="12.75" customHeight="1" x14ac:dyDescent="0.2">
      <c r="A881" s="141"/>
      <c r="B881" s="141"/>
      <c r="C881" s="141"/>
      <c r="D881" s="141"/>
      <c r="E881" s="141"/>
      <c r="F881" s="141"/>
      <c r="G881" s="141"/>
      <c r="H881" s="141"/>
      <c r="I881" s="141"/>
      <c r="J881" s="141"/>
      <c r="K881" s="141"/>
      <c r="L881" s="141"/>
      <c r="M881" s="141"/>
      <c r="N881" s="141"/>
      <c r="O881" s="141"/>
      <c r="P881" s="141"/>
      <c r="Q881" s="141"/>
      <c r="R881" s="141"/>
      <c r="S881" s="141"/>
      <c r="T881" s="141"/>
      <c r="U881" s="141"/>
      <c r="V881" s="141"/>
      <c r="W881" s="141"/>
      <c r="X881" s="141"/>
      <c r="Y881" s="141"/>
      <c r="Z881" s="141"/>
    </row>
    <row r="882" spans="1:26" ht="12.75" customHeight="1" x14ac:dyDescent="0.2">
      <c r="A882" s="141"/>
      <c r="B882" s="141"/>
      <c r="C882" s="141"/>
      <c r="D882" s="141"/>
      <c r="E882" s="141"/>
      <c r="F882" s="141"/>
      <c r="G882" s="141"/>
      <c r="H882" s="141"/>
      <c r="I882" s="141"/>
      <c r="J882" s="141"/>
      <c r="K882" s="141"/>
      <c r="L882" s="141"/>
      <c r="M882" s="141"/>
      <c r="N882" s="141"/>
      <c r="O882" s="141"/>
      <c r="P882" s="141"/>
      <c r="Q882" s="141"/>
      <c r="R882" s="141"/>
      <c r="S882" s="141"/>
      <c r="T882" s="141"/>
      <c r="U882" s="141"/>
      <c r="V882" s="141"/>
      <c r="W882" s="141"/>
      <c r="X882" s="141"/>
      <c r="Y882" s="141"/>
      <c r="Z882" s="141"/>
    </row>
    <row r="883" spans="1:26" ht="12.75" customHeight="1" x14ac:dyDescent="0.2">
      <c r="A883" s="141"/>
      <c r="B883" s="141"/>
      <c r="C883" s="141"/>
      <c r="D883" s="141"/>
      <c r="E883" s="141"/>
      <c r="F883" s="141"/>
      <c r="G883" s="141"/>
      <c r="H883" s="141"/>
      <c r="I883" s="141"/>
      <c r="J883" s="141"/>
      <c r="K883" s="141"/>
      <c r="L883" s="141"/>
      <c r="M883" s="141"/>
      <c r="N883" s="141"/>
      <c r="O883" s="141"/>
      <c r="P883" s="141"/>
      <c r="Q883" s="141"/>
      <c r="R883" s="141"/>
      <c r="S883" s="141"/>
      <c r="T883" s="141"/>
      <c r="U883" s="141"/>
      <c r="V883" s="141"/>
      <c r="W883" s="141"/>
      <c r="X883" s="141"/>
      <c r="Y883" s="141"/>
      <c r="Z883" s="141"/>
    </row>
    <row r="884" spans="1:26" ht="12.75" customHeight="1" x14ac:dyDescent="0.2">
      <c r="A884" s="141"/>
      <c r="B884" s="141"/>
      <c r="C884" s="141"/>
      <c r="D884" s="141"/>
      <c r="E884" s="141"/>
      <c r="F884" s="141"/>
      <c r="G884" s="141"/>
      <c r="H884" s="141"/>
      <c r="I884" s="141"/>
      <c r="J884" s="141"/>
      <c r="K884" s="141"/>
      <c r="L884" s="141"/>
      <c r="M884" s="141"/>
      <c r="N884" s="141"/>
      <c r="O884" s="141"/>
      <c r="P884" s="141"/>
      <c r="Q884" s="141"/>
      <c r="R884" s="141"/>
      <c r="S884" s="141"/>
      <c r="T884" s="141"/>
      <c r="U884" s="141"/>
      <c r="V884" s="141"/>
      <c r="W884" s="141"/>
      <c r="X884" s="141"/>
      <c r="Y884" s="141"/>
      <c r="Z884" s="141"/>
    </row>
    <row r="885" spans="1:26" ht="12.75" customHeight="1" x14ac:dyDescent="0.2">
      <c r="A885" s="141"/>
      <c r="B885" s="141"/>
      <c r="C885" s="141"/>
      <c r="D885" s="141"/>
      <c r="E885" s="141"/>
      <c r="F885" s="141"/>
      <c r="G885" s="141"/>
      <c r="H885" s="141"/>
      <c r="I885" s="141"/>
      <c r="J885" s="141"/>
      <c r="K885" s="141"/>
      <c r="L885" s="141"/>
      <c r="M885" s="141"/>
      <c r="N885" s="141"/>
      <c r="O885" s="141"/>
      <c r="P885" s="141"/>
      <c r="Q885" s="141"/>
      <c r="R885" s="141"/>
      <c r="S885" s="141"/>
      <c r="T885" s="141"/>
      <c r="U885" s="141"/>
      <c r="V885" s="141"/>
      <c r="W885" s="141"/>
      <c r="X885" s="141"/>
      <c r="Y885" s="141"/>
      <c r="Z885" s="141"/>
    </row>
    <row r="886" spans="1:26" ht="12.75" customHeight="1" x14ac:dyDescent="0.2">
      <c r="A886" s="141"/>
      <c r="B886" s="141"/>
      <c r="C886" s="141"/>
      <c r="D886" s="141"/>
      <c r="E886" s="141"/>
      <c r="F886" s="141"/>
      <c r="G886" s="141"/>
      <c r="H886" s="141"/>
      <c r="I886" s="141"/>
      <c r="J886" s="141"/>
      <c r="K886" s="141"/>
      <c r="L886" s="141"/>
      <c r="M886" s="141"/>
      <c r="N886" s="141"/>
      <c r="O886" s="141"/>
      <c r="P886" s="141"/>
      <c r="Q886" s="141"/>
      <c r="R886" s="141"/>
      <c r="S886" s="141"/>
      <c r="T886" s="141"/>
      <c r="U886" s="141"/>
      <c r="V886" s="141"/>
      <c r="W886" s="141"/>
      <c r="X886" s="141"/>
      <c r="Y886" s="141"/>
      <c r="Z886" s="141"/>
    </row>
    <row r="887" spans="1:26" ht="12.75" customHeight="1" x14ac:dyDescent="0.2">
      <c r="A887" s="141"/>
      <c r="B887" s="141"/>
      <c r="C887" s="141"/>
      <c r="D887" s="141"/>
      <c r="E887" s="141"/>
      <c r="F887" s="141"/>
      <c r="G887" s="141"/>
      <c r="H887" s="141"/>
      <c r="I887" s="141"/>
      <c r="J887" s="141"/>
      <c r="K887" s="141"/>
      <c r="L887" s="141"/>
      <c r="M887" s="141"/>
      <c r="N887" s="141"/>
      <c r="O887" s="141"/>
      <c r="P887" s="141"/>
      <c r="Q887" s="141"/>
      <c r="R887" s="141"/>
      <c r="S887" s="141"/>
      <c r="T887" s="141"/>
      <c r="U887" s="141"/>
      <c r="V887" s="141"/>
      <c r="W887" s="141"/>
      <c r="X887" s="141"/>
      <c r="Y887" s="141"/>
      <c r="Z887" s="141"/>
    </row>
    <row r="888" spans="1:26" ht="12.75" customHeight="1" x14ac:dyDescent="0.2">
      <c r="A888" s="141"/>
      <c r="B888" s="141"/>
      <c r="C888" s="141"/>
      <c r="D888" s="141"/>
      <c r="E888" s="141"/>
      <c r="F888" s="141"/>
      <c r="G888" s="141"/>
      <c r="H888" s="141"/>
      <c r="I888" s="141"/>
      <c r="J888" s="141"/>
      <c r="K888" s="141"/>
      <c r="L888" s="141"/>
      <c r="M888" s="141"/>
      <c r="N888" s="141"/>
      <c r="O888" s="141"/>
      <c r="P888" s="141"/>
      <c r="Q888" s="141"/>
      <c r="R888" s="141"/>
      <c r="S888" s="141"/>
      <c r="T888" s="141"/>
      <c r="U888" s="141"/>
      <c r="V888" s="141"/>
      <c r="W888" s="141"/>
      <c r="X888" s="141"/>
      <c r="Y888" s="141"/>
      <c r="Z888" s="141"/>
    </row>
    <row r="889" spans="1:26" ht="12.75" customHeight="1" x14ac:dyDescent="0.2">
      <c r="A889" s="141"/>
      <c r="B889" s="141"/>
      <c r="C889" s="141"/>
      <c r="D889" s="141"/>
      <c r="E889" s="141"/>
      <c r="F889" s="141"/>
      <c r="G889" s="141"/>
      <c r="H889" s="141"/>
      <c r="I889" s="141"/>
      <c r="J889" s="141"/>
      <c r="K889" s="141"/>
      <c r="L889" s="141"/>
      <c r="M889" s="141"/>
      <c r="N889" s="141"/>
      <c r="O889" s="141"/>
      <c r="P889" s="141"/>
      <c r="Q889" s="141"/>
      <c r="R889" s="141"/>
      <c r="S889" s="141"/>
      <c r="T889" s="141"/>
      <c r="U889" s="141"/>
      <c r="V889" s="141"/>
      <c r="W889" s="141"/>
      <c r="X889" s="141"/>
      <c r="Y889" s="141"/>
      <c r="Z889" s="141"/>
    </row>
    <row r="890" spans="1:26" ht="12.75" customHeight="1" x14ac:dyDescent="0.2">
      <c r="A890" s="141"/>
      <c r="B890" s="141"/>
      <c r="C890" s="141"/>
      <c r="D890" s="141"/>
      <c r="E890" s="141"/>
      <c r="F890" s="141"/>
      <c r="G890" s="141"/>
      <c r="H890" s="141"/>
      <c r="I890" s="141"/>
      <c r="J890" s="141"/>
      <c r="K890" s="141"/>
      <c r="L890" s="141"/>
      <c r="M890" s="141"/>
      <c r="N890" s="141"/>
      <c r="O890" s="141"/>
      <c r="P890" s="141"/>
      <c r="Q890" s="141"/>
      <c r="R890" s="141"/>
      <c r="S890" s="141"/>
      <c r="T890" s="141"/>
      <c r="U890" s="141"/>
      <c r="V890" s="141"/>
      <c r="W890" s="141"/>
      <c r="X890" s="141"/>
      <c r="Y890" s="141"/>
      <c r="Z890" s="141"/>
    </row>
    <row r="891" spans="1:26" ht="12.75" customHeight="1" x14ac:dyDescent="0.2">
      <c r="A891" s="141"/>
      <c r="B891" s="141"/>
      <c r="C891" s="141"/>
      <c r="D891" s="141"/>
      <c r="E891" s="141"/>
      <c r="F891" s="141"/>
      <c r="G891" s="141"/>
      <c r="H891" s="141"/>
      <c r="I891" s="141"/>
      <c r="J891" s="141"/>
      <c r="K891" s="141"/>
      <c r="L891" s="141"/>
      <c r="M891" s="141"/>
      <c r="N891" s="141"/>
      <c r="O891" s="141"/>
      <c r="P891" s="141"/>
      <c r="Q891" s="141"/>
      <c r="R891" s="141"/>
      <c r="S891" s="141"/>
      <c r="T891" s="141"/>
      <c r="U891" s="141"/>
      <c r="V891" s="141"/>
      <c r="W891" s="141"/>
      <c r="X891" s="141"/>
      <c r="Y891" s="141"/>
      <c r="Z891" s="141"/>
    </row>
    <row r="892" spans="1:26" ht="12.75" customHeight="1" x14ac:dyDescent="0.2">
      <c r="A892" s="141"/>
      <c r="B892" s="141"/>
      <c r="C892" s="141"/>
      <c r="D892" s="141"/>
      <c r="E892" s="141"/>
      <c r="F892" s="141"/>
      <c r="G892" s="141"/>
      <c r="H892" s="141"/>
      <c r="I892" s="141"/>
      <c r="J892" s="141"/>
      <c r="K892" s="141"/>
      <c r="L892" s="141"/>
      <c r="M892" s="141"/>
      <c r="N892" s="141"/>
      <c r="O892" s="141"/>
      <c r="P892" s="141"/>
      <c r="Q892" s="141"/>
      <c r="R892" s="141"/>
      <c r="S892" s="141"/>
      <c r="T892" s="141"/>
      <c r="U892" s="141"/>
      <c r="V892" s="141"/>
      <c r="W892" s="141"/>
      <c r="X892" s="141"/>
      <c r="Y892" s="141"/>
      <c r="Z892" s="141"/>
    </row>
    <row r="893" spans="1:26" ht="12.75" customHeight="1" x14ac:dyDescent="0.2">
      <c r="A893" s="141"/>
      <c r="B893" s="141"/>
      <c r="C893" s="141"/>
      <c r="D893" s="141"/>
      <c r="E893" s="141"/>
      <c r="F893" s="141"/>
      <c r="G893" s="141"/>
      <c r="H893" s="141"/>
      <c r="I893" s="141"/>
      <c r="J893" s="141"/>
      <c r="K893" s="141"/>
      <c r="L893" s="141"/>
      <c r="M893" s="141"/>
      <c r="N893" s="141"/>
      <c r="O893" s="141"/>
      <c r="P893" s="141"/>
      <c r="Q893" s="141"/>
      <c r="R893" s="141"/>
      <c r="S893" s="141"/>
      <c r="T893" s="141"/>
      <c r="U893" s="141"/>
      <c r="V893" s="141"/>
      <c r="W893" s="141"/>
      <c r="X893" s="141"/>
      <c r="Y893" s="141"/>
      <c r="Z893" s="141"/>
    </row>
    <row r="894" spans="1:26" ht="12.75" customHeight="1" x14ac:dyDescent="0.2">
      <c r="A894" s="141"/>
      <c r="B894" s="141"/>
      <c r="C894" s="141"/>
      <c r="D894" s="141"/>
      <c r="E894" s="141"/>
      <c r="F894" s="141"/>
      <c r="G894" s="141"/>
      <c r="H894" s="141"/>
      <c r="I894" s="141"/>
      <c r="J894" s="141"/>
      <c r="K894" s="141"/>
      <c r="L894" s="141"/>
      <c r="M894" s="141"/>
      <c r="N894" s="141"/>
      <c r="O894" s="141"/>
      <c r="P894" s="141"/>
      <c r="Q894" s="141"/>
      <c r="R894" s="141"/>
      <c r="S894" s="141"/>
      <c r="T894" s="141"/>
      <c r="U894" s="141"/>
      <c r="V894" s="141"/>
      <c r="W894" s="141"/>
      <c r="X894" s="141"/>
      <c r="Y894" s="141"/>
      <c r="Z894" s="141"/>
    </row>
    <row r="895" spans="1:26" ht="12.75" customHeight="1" x14ac:dyDescent="0.2">
      <c r="A895" s="141"/>
      <c r="B895" s="141"/>
      <c r="C895" s="141"/>
      <c r="D895" s="141"/>
      <c r="E895" s="141"/>
      <c r="F895" s="141"/>
      <c r="G895" s="141"/>
      <c r="H895" s="141"/>
      <c r="I895" s="141"/>
      <c r="J895" s="141"/>
      <c r="K895" s="141"/>
      <c r="L895" s="141"/>
      <c r="M895" s="141"/>
      <c r="N895" s="141"/>
      <c r="O895" s="141"/>
      <c r="P895" s="141"/>
      <c r="Q895" s="141"/>
      <c r="R895" s="141"/>
      <c r="S895" s="141"/>
      <c r="T895" s="141"/>
      <c r="U895" s="141"/>
      <c r="V895" s="141"/>
      <c r="W895" s="141"/>
      <c r="X895" s="141"/>
      <c r="Y895" s="141"/>
      <c r="Z895" s="141"/>
    </row>
    <row r="896" spans="1:26" ht="12.75" customHeight="1" x14ac:dyDescent="0.2">
      <c r="A896" s="141"/>
      <c r="B896" s="141"/>
      <c r="C896" s="141"/>
      <c r="D896" s="141"/>
      <c r="E896" s="141"/>
      <c r="F896" s="141"/>
      <c r="G896" s="141"/>
      <c r="H896" s="141"/>
      <c r="I896" s="141"/>
      <c r="J896" s="141"/>
      <c r="K896" s="141"/>
      <c r="L896" s="141"/>
      <c r="M896" s="141"/>
      <c r="N896" s="141"/>
      <c r="O896" s="141"/>
      <c r="P896" s="141"/>
      <c r="Q896" s="141"/>
      <c r="R896" s="141"/>
      <c r="S896" s="141"/>
      <c r="T896" s="141"/>
      <c r="U896" s="141"/>
      <c r="V896" s="141"/>
      <c r="W896" s="141"/>
      <c r="X896" s="141"/>
      <c r="Y896" s="141"/>
      <c r="Z896" s="141"/>
    </row>
    <row r="897" spans="1:26" ht="12.75" customHeight="1" x14ac:dyDescent="0.2">
      <c r="A897" s="141"/>
      <c r="B897" s="141"/>
      <c r="C897" s="141"/>
      <c r="D897" s="141"/>
      <c r="E897" s="141"/>
      <c r="F897" s="141"/>
      <c r="G897" s="141"/>
      <c r="H897" s="141"/>
      <c r="I897" s="141"/>
      <c r="J897" s="141"/>
      <c r="K897" s="141"/>
      <c r="L897" s="141"/>
      <c r="M897" s="141"/>
      <c r="N897" s="141"/>
      <c r="O897" s="141"/>
      <c r="P897" s="141"/>
      <c r="Q897" s="141"/>
      <c r="R897" s="141"/>
      <c r="S897" s="141"/>
      <c r="T897" s="141"/>
      <c r="U897" s="141"/>
      <c r="V897" s="141"/>
      <c r="W897" s="141"/>
      <c r="X897" s="141"/>
      <c r="Y897" s="141"/>
      <c r="Z897" s="141"/>
    </row>
    <row r="898" spans="1:26" ht="12.75" customHeight="1" x14ac:dyDescent="0.2">
      <c r="A898" s="141"/>
      <c r="B898" s="141"/>
      <c r="C898" s="141"/>
      <c r="D898" s="141"/>
      <c r="E898" s="141"/>
      <c r="F898" s="141"/>
      <c r="G898" s="141"/>
      <c r="H898" s="141"/>
      <c r="I898" s="141"/>
      <c r="J898" s="141"/>
      <c r="K898" s="141"/>
      <c r="L898" s="141"/>
      <c r="M898" s="141"/>
      <c r="N898" s="141"/>
      <c r="O898" s="141"/>
      <c r="P898" s="141"/>
      <c r="Q898" s="141"/>
      <c r="R898" s="141"/>
      <c r="S898" s="141"/>
      <c r="T898" s="141"/>
      <c r="U898" s="141"/>
      <c r="V898" s="141"/>
      <c r="W898" s="141"/>
      <c r="X898" s="141"/>
      <c r="Y898" s="141"/>
      <c r="Z898" s="141"/>
    </row>
    <row r="899" spans="1:26" ht="12.75" customHeight="1" x14ac:dyDescent="0.2">
      <c r="A899" s="141"/>
      <c r="B899" s="141"/>
      <c r="C899" s="141"/>
      <c r="D899" s="141"/>
      <c r="E899" s="141"/>
      <c r="F899" s="141"/>
      <c r="G899" s="141"/>
      <c r="H899" s="141"/>
      <c r="I899" s="141"/>
      <c r="J899" s="141"/>
      <c r="K899" s="141"/>
      <c r="L899" s="141"/>
      <c r="M899" s="141"/>
      <c r="N899" s="141"/>
      <c r="O899" s="141"/>
      <c r="P899" s="141"/>
      <c r="Q899" s="141"/>
      <c r="R899" s="141"/>
      <c r="S899" s="141"/>
      <c r="T899" s="141"/>
      <c r="U899" s="141"/>
      <c r="V899" s="141"/>
      <c r="W899" s="141"/>
      <c r="X899" s="141"/>
      <c r="Y899" s="141"/>
      <c r="Z899" s="141"/>
    </row>
    <row r="900" spans="1:26" ht="12.75" customHeight="1" x14ac:dyDescent="0.2">
      <c r="A900" s="141"/>
      <c r="B900" s="141"/>
      <c r="C900" s="141"/>
      <c r="D900" s="141"/>
      <c r="E900" s="141"/>
      <c r="F900" s="141"/>
      <c r="G900" s="141"/>
      <c r="H900" s="141"/>
      <c r="I900" s="141"/>
      <c r="J900" s="141"/>
      <c r="K900" s="141"/>
      <c r="L900" s="141"/>
      <c r="M900" s="141"/>
      <c r="N900" s="141"/>
      <c r="O900" s="141"/>
      <c r="P900" s="141"/>
      <c r="Q900" s="141"/>
      <c r="R900" s="141"/>
      <c r="S900" s="141"/>
      <c r="T900" s="141"/>
      <c r="U900" s="141"/>
      <c r="V900" s="141"/>
      <c r="W900" s="141"/>
      <c r="X900" s="141"/>
      <c r="Y900" s="141"/>
      <c r="Z900" s="141"/>
    </row>
    <row r="901" spans="1:26" ht="12.75" customHeight="1" x14ac:dyDescent="0.2">
      <c r="A901" s="141"/>
      <c r="B901" s="141"/>
      <c r="C901" s="141"/>
      <c r="D901" s="141"/>
      <c r="E901" s="141"/>
      <c r="F901" s="141"/>
      <c r="G901" s="141"/>
      <c r="H901" s="141"/>
      <c r="I901" s="141"/>
      <c r="J901" s="141"/>
      <c r="K901" s="141"/>
      <c r="L901" s="141"/>
      <c r="M901" s="141"/>
      <c r="N901" s="141"/>
      <c r="O901" s="141"/>
      <c r="P901" s="141"/>
      <c r="Q901" s="141"/>
      <c r="R901" s="141"/>
      <c r="S901" s="141"/>
      <c r="T901" s="141"/>
      <c r="U901" s="141"/>
      <c r="V901" s="141"/>
      <c r="W901" s="141"/>
      <c r="X901" s="141"/>
      <c r="Y901" s="141"/>
      <c r="Z901" s="141"/>
    </row>
    <row r="902" spans="1:26" ht="12.75" customHeight="1" x14ac:dyDescent="0.2">
      <c r="A902" s="141"/>
      <c r="B902" s="141"/>
      <c r="C902" s="141"/>
      <c r="D902" s="141"/>
      <c r="E902" s="141"/>
      <c r="F902" s="141"/>
      <c r="G902" s="141"/>
      <c r="H902" s="141"/>
      <c r="I902" s="141"/>
      <c r="J902" s="141"/>
      <c r="K902" s="141"/>
      <c r="L902" s="141"/>
      <c r="M902" s="141"/>
      <c r="N902" s="141"/>
      <c r="O902" s="141"/>
      <c r="P902" s="141"/>
      <c r="Q902" s="141"/>
      <c r="R902" s="141"/>
      <c r="S902" s="141"/>
      <c r="T902" s="141"/>
      <c r="U902" s="141"/>
      <c r="V902" s="141"/>
      <c r="W902" s="141"/>
      <c r="X902" s="141"/>
      <c r="Y902" s="141"/>
      <c r="Z902" s="141"/>
    </row>
    <row r="903" spans="1:26" ht="12.75" customHeight="1" x14ac:dyDescent="0.2">
      <c r="A903" s="141"/>
      <c r="B903" s="141"/>
      <c r="C903" s="141"/>
      <c r="D903" s="141"/>
      <c r="E903" s="141"/>
      <c r="F903" s="141"/>
      <c r="G903" s="141"/>
      <c r="H903" s="141"/>
      <c r="I903" s="141"/>
      <c r="J903" s="141"/>
      <c r="K903" s="141"/>
      <c r="L903" s="141"/>
      <c r="M903" s="141"/>
      <c r="N903" s="141"/>
      <c r="O903" s="141"/>
      <c r="P903" s="141"/>
      <c r="Q903" s="141"/>
      <c r="R903" s="141"/>
      <c r="S903" s="141"/>
      <c r="T903" s="141"/>
      <c r="U903" s="141"/>
      <c r="V903" s="141"/>
      <c r="W903" s="141"/>
      <c r="X903" s="141"/>
      <c r="Y903" s="141"/>
      <c r="Z903" s="141"/>
    </row>
    <row r="904" spans="1:26" ht="12.75" customHeight="1" x14ac:dyDescent="0.2">
      <c r="A904" s="141"/>
      <c r="B904" s="141"/>
      <c r="C904" s="141"/>
      <c r="D904" s="141"/>
      <c r="E904" s="141"/>
      <c r="F904" s="141"/>
      <c r="G904" s="141"/>
      <c r="H904" s="141"/>
      <c r="I904" s="141"/>
      <c r="J904" s="141"/>
      <c r="K904" s="141"/>
      <c r="L904" s="141"/>
      <c r="M904" s="141"/>
      <c r="N904" s="141"/>
      <c r="O904" s="141"/>
      <c r="P904" s="141"/>
      <c r="Q904" s="141"/>
      <c r="R904" s="141"/>
      <c r="S904" s="141"/>
      <c r="T904" s="141"/>
      <c r="U904" s="141"/>
      <c r="V904" s="141"/>
      <c r="W904" s="141"/>
      <c r="X904" s="141"/>
      <c r="Y904" s="141"/>
      <c r="Z904" s="141"/>
    </row>
    <row r="905" spans="1:26" ht="12.75" customHeight="1" x14ac:dyDescent="0.2">
      <c r="A905" s="141"/>
      <c r="B905" s="141"/>
      <c r="C905" s="141"/>
      <c r="D905" s="141"/>
      <c r="E905" s="141"/>
      <c r="F905" s="141"/>
      <c r="G905" s="141"/>
      <c r="H905" s="141"/>
      <c r="I905" s="141"/>
      <c r="J905" s="141"/>
      <c r="K905" s="141"/>
      <c r="L905" s="141"/>
      <c r="M905" s="141"/>
      <c r="N905" s="141"/>
      <c r="O905" s="141"/>
      <c r="P905" s="141"/>
      <c r="Q905" s="141"/>
      <c r="R905" s="141"/>
      <c r="S905" s="141"/>
      <c r="T905" s="141"/>
      <c r="U905" s="141"/>
      <c r="V905" s="141"/>
      <c r="W905" s="141"/>
      <c r="X905" s="141"/>
      <c r="Y905" s="141"/>
      <c r="Z905" s="141"/>
    </row>
    <row r="906" spans="1:26" ht="12.75" customHeight="1" x14ac:dyDescent="0.2">
      <c r="A906" s="141"/>
      <c r="B906" s="141"/>
      <c r="C906" s="141"/>
      <c r="D906" s="141"/>
      <c r="E906" s="141"/>
      <c r="F906" s="141"/>
      <c r="G906" s="141"/>
      <c r="H906" s="141"/>
      <c r="I906" s="141"/>
      <c r="J906" s="141"/>
      <c r="K906" s="141"/>
      <c r="L906" s="141"/>
      <c r="M906" s="141"/>
      <c r="N906" s="141"/>
      <c r="O906" s="141"/>
      <c r="P906" s="141"/>
      <c r="Q906" s="141"/>
      <c r="R906" s="141"/>
      <c r="S906" s="141"/>
      <c r="T906" s="141"/>
      <c r="U906" s="141"/>
      <c r="V906" s="141"/>
      <c r="W906" s="141"/>
      <c r="X906" s="141"/>
      <c r="Y906" s="141"/>
      <c r="Z906" s="141"/>
    </row>
    <row r="907" spans="1:26" ht="12.75" customHeight="1" x14ac:dyDescent="0.2">
      <c r="A907" s="141"/>
      <c r="B907" s="141"/>
      <c r="C907" s="141"/>
      <c r="D907" s="141"/>
      <c r="E907" s="141"/>
      <c r="F907" s="141"/>
      <c r="G907" s="141"/>
      <c r="H907" s="141"/>
      <c r="I907" s="141"/>
      <c r="J907" s="141"/>
      <c r="K907" s="141"/>
      <c r="L907" s="141"/>
      <c r="M907" s="141"/>
      <c r="N907" s="141"/>
      <c r="O907" s="141"/>
      <c r="P907" s="141"/>
      <c r="Q907" s="141"/>
      <c r="R907" s="141"/>
      <c r="S907" s="141"/>
      <c r="T907" s="141"/>
      <c r="U907" s="141"/>
      <c r="V907" s="141"/>
      <c r="W907" s="141"/>
      <c r="X907" s="141"/>
      <c r="Y907" s="141"/>
      <c r="Z907" s="141"/>
    </row>
    <row r="908" spans="1:26" ht="12.75" customHeight="1" x14ac:dyDescent="0.2">
      <c r="A908" s="141"/>
      <c r="B908" s="141"/>
      <c r="C908" s="141"/>
      <c r="D908" s="141"/>
      <c r="E908" s="141"/>
      <c r="F908" s="141"/>
      <c r="G908" s="141"/>
      <c r="H908" s="141"/>
      <c r="I908" s="141"/>
      <c r="J908" s="141"/>
      <c r="K908" s="141"/>
      <c r="L908" s="141"/>
      <c r="M908" s="141"/>
      <c r="N908" s="141"/>
      <c r="O908" s="141"/>
      <c r="P908" s="141"/>
      <c r="Q908" s="141"/>
      <c r="R908" s="141"/>
      <c r="S908" s="141"/>
      <c r="T908" s="141"/>
      <c r="U908" s="141"/>
      <c r="V908" s="141"/>
      <c r="W908" s="141"/>
      <c r="X908" s="141"/>
      <c r="Y908" s="141"/>
      <c r="Z908" s="141"/>
    </row>
    <row r="909" spans="1:26" ht="12.75" customHeight="1" x14ac:dyDescent="0.2">
      <c r="A909" s="141"/>
      <c r="B909" s="141"/>
      <c r="C909" s="141"/>
      <c r="D909" s="141"/>
      <c r="E909" s="141"/>
      <c r="F909" s="141"/>
      <c r="G909" s="141"/>
      <c r="H909" s="141"/>
      <c r="I909" s="141"/>
      <c r="J909" s="141"/>
      <c r="K909" s="141"/>
      <c r="L909" s="141"/>
      <c r="M909" s="141"/>
      <c r="N909" s="141"/>
      <c r="O909" s="141"/>
      <c r="P909" s="141"/>
      <c r="Q909" s="141"/>
      <c r="R909" s="141"/>
      <c r="S909" s="141"/>
      <c r="T909" s="141"/>
      <c r="U909" s="141"/>
      <c r="V909" s="141"/>
      <c r="W909" s="141"/>
      <c r="X909" s="141"/>
      <c r="Y909" s="141"/>
      <c r="Z909" s="141"/>
    </row>
    <row r="910" spans="1:26" ht="12.75" customHeight="1" x14ac:dyDescent="0.2">
      <c r="A910" s="141"/>
      <c r="B910" s="141"/>
      <c r="C910" s="141"/>
      <c r="D910" s="141"/>
      <c r="E910" s="141"/>
      <c r="F910" s="141"/>
      <c r="G910" s="141"/>
      <c r="H910" s="141"/>
      <c r="I910" s="141"/>
      <c r="J910" s="141"/>
      <c r="K910" s="141"/>
      <c r="L910" s="141"/>
      <c r="M910" s="141"/>
      <c r="N910" s="141"/>
      <c r="O910" s="141"/>
      <c r="P910" s="141"/>
      <c r="Q910" s="141"/>
      <c r="R910" s="141"/>
      <c r="S910" s="141"/>
      <c r="T910" s="141"/>
      <c r="U910" s="141"/>
      <c r="V910" s="141"/>
      <c r="W910" s="141"/>
      <c r="X910" s="141"/>
      <c r="Y910" s="141"/>
      <c r="Z910" s="141"/>
    </row>
    <row r="911" spans="1:26" ht="12.75" customHeight="1" x14ac:dyDescent="0.2">
      <c r="A911" s="141"/>
      <c r="B911" s="141"/>
      <c r="C911" s="141"/>
      <c r="D911" s="141"/>
      <c r="E911" s="141"/>
      <c r="F911" s="141"/>
      <c r="G911" s="141"/>
      <c r="H911" s="141"/>
      <c r="I911" s="141"/>
      <c r="J911" s="141"/>
      <c r="K911" s="141"/>
      <c r="L911" s="141"/>
      <c r="M911" s="141"/>
      <c r="N911" s="141"/>
      <c r="O911" s="141"/>
      <c r="P911" s="141"/>
      <c r="Q911" s="141"/>
      <c r="R911" s="141"/>
      <c r="S911" s="141"/>
      <c r="T911" s="141"/>
      <c r="U911" s="141"/>
      <c r="V911" s="141"/>
      <c r="W911" s="141"/>
      <c r="X911" s="141"/>
      <c r="Y911" s="141"/>
      <c r="Z911" s="141"/>
    </row>
    <row r="912" spans="1:26" ht="12.75" customHeight="1" x14ac:dyDescent="0.2">
      <c r="A912" s="141"/>
      <c r="B912" s="141"/>
      <c r="C912" s="141"/>
      <c r="D912" s="141"/>
      <c r="E912" s="141"/>
      <c r="F912" s="141"/>
      <c r="G912" s="141"/>
      <c r="H912" s="141"/>
      <c r="I912" s="141"/>
      <c r="J912" s="141"/>
      <c r="K912" s="141"/>
      <c r="L912" s="141"/>
      <c r="M912" s="141"/>
      <c r="N912" s="141"/>
      <c r="O912" s="141"/>
      <c r="P912" s="141"/>
      <c r="Q912" s="141"/>
      <c r="R912" s="141"/>
      <c r="S912" s="141"/>
      <c r="T912" s="141"/>
      <c r="U912" s="141"/>
      <c r="V912" s="141"/>
      <c r="W912" s="141"/>
      <c r="X912" s="141"/>
      <c r="Y912" s="141"/>
      <c r="Z912" s="141"/>
    </row>
    <row r="913" spans="1:26" ht="12.75" customHeight="1" x14ac:dyDescent="0.2">
      <c r="A913" s="141"/>
      <c r="B913" s="141"/>
      <c r="C913" s="141"/>
      <c r="D913" s="141"/>
      <c r="E913" s="141"/>
      <c r="F913" s="141"/>
      <c r="G913" s="141"/>
      <c r="H913" s="141"/>
      <c r="I913" s="141"/>
      <c r="J913" s="141"/>
      <c r="K913" s="141"/>
      <c r="L913" s="141"/>
      <c r="M913" s="141"/>
      <c r="N913" s="141"/>
      <c r="O913" s="141"/>
      <c r="P913" s="141"/>
      <c r="Q913" s="141"/>
      <c r="R913" s="141"/>
      <c r="S913" s="141"/>
      <c r="T913" s="141"/>
      <c r="U913" s="141"/>
      <c r="V913" s="141"/>
      <c r="W913" s="141"/>
      <c r="X913" s="141"/>
      <c r="Y913" s="141"/>
      <c r="Z913" s="141"/>
    </row>
    <row r="914" spans="1:26" ht="12.75" customHeight="1" x14ac:dyDescent="0.2">
      <c r="A914" s="141"/>
      <c r="B914" s="141"/>
      <c r="C914" s="141"/>
      <c r="D914" s="141"/>
      <c r="E914" s="141"/>
      <c r="F914" s="141"/>
      <c r="G914" s="141"/>
      <c r="H914" s="141"/>
      <c r="I914" s="141"/>
      <c r="J914" s="141"/>
      <c r="K914" s="141"/>
      <c r="L914" s="141"/>
      <c r="M914" s="141"/>
      <c r="N914" s="141"/>
      <c r="O914" s="141"/>
      <c r="P914" s="141"/>
      <c r="Q914" s="141"/>
      <c r="R914" s="141"/>
      <c r="S914" s="141"/>
      <c r="T914" s="141"/>
      <c r="U914" s="141"/>
      <c r="V914" s="141"/>
      <c r="W914" s="141"/>
      <c r="X914" s="141"/>
      <c r="Y914" s="141"/>
      <c r="Z914" s="141"/>
    </row>
    <row r="915" spans="1:26" ht="12.75" customHeight="1" x14ac:dyDescent="0.2">
      <c r="A915" s="141"/>
      <c r="B915" s="141"/>
      <c r="C915" s="141"/>
      <c r="D915" s="141"/>
      <c r="E915" s="141"/>
      <c r="F915" s="141"/>
      <c r="G915" s="141"/>
      <c r="H915" s="141"/>
      <c r="I915" s="141"/>
      <c r="J915" s="141"/>
      <c r="K915" s="141"/>
      <c r="L915" s="141"/>
      <c r="M915" s="141"/>
      <c r="N915" s="141"/>
      <c r="O915" s="141"/>
      <c r="P915" s="141"/>
      <c r="Q915" s="141"/>
      <c r="R915" s="141"/>
      <c r="S915" s="141"/>
      <c r="T915" s="141"/>
      <c r="U915" s="141"/>
      <c r="V915" s="141"/>
      <c r="W915" s="141"/>
      <c r="X915" s="141"/>
      <c r="Y915" s="141"/>
      <c r="Z915" s="141"/>
    </row>
    <row r="916" spans="1:26" ht="12.75" customHeight="1" x14ac:dyDescent="0.2">
      <c r="A916" s="141"/>
      <c r="B916" s="141"/>
      <c r="C916" s="141"/>
      <c r="D916" s="141"/>
      <c r="E916" s="141"/>
      <c r="F916" s="141"/>
      <c r="G916" s="141"/>
      <c r="H916" s="141"/>
      <c r="I916" s="141"/>
      <c r="J916" s="141"/>
      <c r="K916" s="141"/>
      <c r="L916" s="141"/>
      <c r="M916" s="141"/>
      <c r="N916" s="141"/>
      <c r="O916" s="141"/>
      <c r="P916" s="141"/>
      <c r="Q916" s="141"/>
      <c r="R916" s="141"/>
      <c r="S916" s="141"/>
      <c r="T916" s="141"/>
      <c r="U916" s="141"/>
      <c r="V916" s="141"/>
      <c r="W916" s="141"/>
      <c r="X916" s="141"/>
      <c r="Y916" s="141"/>
      <c r="Z916" s="141"/>
    </row>
    <row r="917" spans="1:26" ht="12.75" customHeight="1" x14ac:dyDescent="0.2">
      <c r="A917" s="141"/>
      <c r="B917" s="141"/>
      <c r="C917" s="141"/>
      <c r="D917" s="141"/>
      <c r="E917" s="141"/>
      <c r="F917" s="141"/>
      <c r="G917" s="141"/>
      <c r="H917" s="141"/>
      <c r="I917" s="141"/>
      <c r="J917" s="141"/>
      <c r="K917" s="141"/>
      <c r="L917" s="141"/>
      <c r="M917" s="141"/>
      <c r="N917" s="141"/>
      <c r="O917" s="141"/>
      <c r="P917" s="141"/>
      <c r="Q917" s="141"/>
      <c r="R917" s="141"/>
      <c r="S917" s="141"/>
      <c r="T917" s="141"/>
      <c r="U917" s="141"/>
      <c r="V917" s="141"/>
      <c r="W917" s="141"/>
      <c r="X917" s="141"/>
      <c r="Y917" s="141"/>
      <c r="Z917" s="141"/>
    </row>
    <row r="918" spans="1:26" ht="12.75" customHeight="1" x14ac:dyDescent="0.2">
      <c r="A918" s="141"/>
      <c r="B918" s="141"/>
      <c r="C918" s="141"/>
      <c r="D918" s="141"/>
      <c r="E918" s="141"/>
      <c r="F918" s="141"/>
      <c r="G918" s="141"/>
      <c r="H918" s="141"/>
      <c r="I918" s="141"/>
      <c r="J918" s="141"/>
      <c r="K918" s="141"/>
      <c r="L918" s="141"/>
      <c r="M918" s="141"/>
      <c r="N918" s="141"/>
      <c r="O918" s="141"/>
      <c r="P918" s="141"/>
      <c r="Q918" s="141"/>
      <c r="R918" s="141"/>
      <c r="S918" s="141"/>
      <c r="T918" s="141"/>
      <c r="U918" s="141"/>
      <c r="V918" s="141"/>
      <c r="W918" s="141"/>
      <c r="X918" s="141"/>
      <c r="Y918" s="141"/>
      <c r="Z918" s="141"/>
    </row>
    <row r="919" spans="1:26" ht="12.75" customHeight="1" x14ac:dyDescent="0.2">
      <c r="A919" s="141"/>
      <c r="B919" s="141"/>
      <c r="C919" s="141"/>
      <c r="D919" s="141"/>
      <c r="E919" s="141"/>
      <c r="F919" s="141"/>
      <c r="G919" s="141"/>
      <c r="H919" s="141"/>
      <c r="I919" s="141"/>
      <c r="J919" s="141"/>
      <c r="K919" s="141"/>
      <c r="L919" s="141"/>
      <c r="M919" s="141"/>
      <c r="N919" s="141"/>
      <c r="O919" s="141"/>
      <c r="P919" s="141"/>
      <c r="Q919" s="141"/>
      <c r="R919" s="141"/>
      <c r="S919" s="141"/>
      <c r="T919" s="141"/>
      <c r="U919" s="141"/>
      <c r="V919" s="141"/>
      <c r="W919" s="141"/>
      <c r="X919" s="141"/>
      <c r="Y919" s="141"/>
      <c r="Z919" s="141"/>
    </row>
    <row r="920" spans="1:26" ht="12.75" customHeight="1" x14ac:dyDescent="0.2">
      <c r="A920" s="141"/>
      <c r="B920" s="141"/>
      <c r="C920" s="141"/>
      <c r="D920" s="141"/>
      <c r="E920" s="141"/>
      <c r="F920" s="141"/>
      <c r="G920" s="141"/>
      <c r="H920" s="141"/>
      <c r="I920" s="141"/>
      <c r="J920" s="141"/>
      <c r="K920" s="141"/>
      <c r="L920" s="141"/>
      <c r="M920" s="141"/>
      <c r="N920" s="141"/>
      <c r="O920" s="141"/>
      <c r="P920" s="141"/>
      <c r="Q920" s="141"/>
      <c r="R920" s="141"/>
      <c r="S920" s="141"/>
      <c r="T920" s="141"/>
      <c r="U920" s="141"/>
      <c r="V920" s="141"/>
      <c r="W920" s="141"/>
      <c r="X920" s="141"/>
      <c r="Y920" s="141"/>
      <c r="Z920" s="141"/>
    </row>
    <row r="921" spans="1:26" ht="12.75" customHeight="1" x14ac:dyDescent="0.2">
      <c r="A921" s="141"/>
      <c r="B921" s="141"/>
      <c r="C921" s="141"/>
      <c r="D921" s="141"/>
      <c r="E921" s="141"/>
      <c r="F921" s="141"/>
      <c r="G921" s="141"/>
      <c r="H921" s="141"/>
      <c r="I921" s="141"/>
      <c r="J921" s="141"/>
      <c r="K921" s="141"/>
      <c r="L921" s="141"/>
      <c r="M921" s="141"/>
      <c r="N921" s="141"/>
      <c r="O921" s="141"/>
      <c r="P921" s="141"/>
      <c r="Q921" s="141"/>
      <c r="R921" s="141"/>
      <c r="S921" s="141"/>
      <c r="T921" s="141"/>
      <c r="U921" s="141"/>
      <c r="V921" s="141"/>
      <c r="W921" s="141"/>
      <c r="X921" s="141"/>
      <c r="Y921" s="141"/>
      <c r="Z921" s="141"/>
    </row>
    <row r="922" spans="1:26" ht="12.75" customHeight="1" x14ac:dyDescent="0.2">
      <c r="A922" s="141"/>
      <c r="B922" s="141"/>
      <c r="C922" s="141"/>
      <c r="D922" s="141"/>
      <c r="E922" s="141"/>
      <c r="F922" s="141"/>
      <c r="G922" s="141"/>
      <c r="H922" s="141"/>
      <c r="I922" s="141"/>
      <c r="J922" s="141"/>
      <c r="K922" s="141"/>
      <c r="L922" s="141"/>
      <c r="M922" s="141"/>
      <c r="N922" s="141"/>
      <c r="O922" s="141"/>
      <c r="P922" s="141"/>
      <c r="Q922" s="141"/>
      <c r="R922" s="141"/>
      <c r="S922" s="141"/>
      <c r="T922" s="141"/>
      <c r="U922" s="141"/>
      <c r="V922" s="141"/>
      <c r="W922" s="141"/>
      <c r="X922" s="141"/>
      <c r="Y922" s="141"/>
      <c r="Z922" s="141"/>
    </row>
    <row r="923" spans="1:26" ht="12.75" customHeight="1" x14ac:dyDescent="0.2">
      <c r="A923" s="141"/>
      <c r="B923" s="141"/>
      <c r="C923" s="141"/>
      <c r="D923" s="141"/>
      <c r="E923" s="141"/>
      <c r="F923" s="141"/>
      <c r="G923" s="141"/>
      <c r="H923" s="141"/>
      <c r="I923" s="141"/>
      <c r="J923" s="141"/>
      <c r="K923" s="141"/>
      <c r="L923" s="141"/>
      <c r="M923" s="141"/>
      <c r="N923" s="141"/>
      <c r="O923" s="141"/>
      <c r="P923" s="141"/>
      <c r="Q923" s="141"/>
      <c r="R923" s="141"/>
      <c r="S923" s="141"/>
      <c r="T923" s="141"/>
      <c r="U923" s="141"/>
      <c r="V923" s="141"/>
      <c r="W923" s="141"/>
      <c r="X923" s="141"/>
      <c r="Y923" s="141"/>
      <c r="Z923" s="141"/>
    </row>
    <row r="924" spans="1:26" ht="12.75" customHeight="1" x14ac:dyDescent="0.2">
      <c r="A924" s="141"/>
      <c r="B924" s="141"/>
      <c r="C924" s="141"/>
      <c r="D924" s="141"/>
      <c r="E924" s="141"/>
      <c r="F924" s="141"/>
      <c r="G924" s="141"/>
      <c r="H924" s="141"/>
      <c r="I924" s="141"/>
      <c r="J924" s="141"/>
      <c r="K924" s="141"/>
      <c r="L924" s="141"/>
      <c r="M924" s="141"/>
      <c r="N924" s="141"/>
      <c r="O924" s="141"/>
      <c r="P924" s="141"/>
      <c r="Q924" s="141"/>
      <c r="R924" s="141"/>
      <c r="S924" s="141"/>
      <c r="T924" s="141"/>
      <c r="U924" s="141"/>
      <c r="V924" s="141"/>
      <c r="W924" s="141"/>
      <c r="X924" s="141"/>
      <c r="Y924" s="141"/>
      <c r="Z924" s="141"/>
    </row>
    <row r="925" spans="1:26" ht="12.75" customHeight="1" x14ac:dyDescent="0.2">
      <c r="A925" s="141"/>
      <c r="B925" s="141"/>
      <c r="C925" s="141"/>
      <c r="D925" s="141"/>
      <c r="E925" s="141"/>
      <c r="F925" s="141"/>
      <c r="G925" s="141"/>
      <c r="H925" s="141"/>
      <c r="I925" s="141"/>
      <c r="J925" s="141"/>
      <c r="K925" s="141"/>
      <c r="L925" s="141"/>
      <c r="M925" s="141"/>
      <c r="N925" s="141"/>
      <c r="O925" s="141"/>
      <c r="P925" s="141"/>
      <c r="Q925" s="141"/>
      <c r="R925" s="141"/>
      <c r="S925" s="141"/>
      <c r="T925" s="141"/>
      <c r="U925" s="141"/>
      <c r="V925" s="141"/>
      <c r="W925" s="141"/>
      <c r="X925" s="141"/>
      <c r="Y925" s="141"/>
      <c r="Z925" s="141"/>
    </row>
    <row r="926" spans="1:26" ht="12.75" customHeight="1" x14ac:dyDescent="0.2">
      <c r="A926" s="141"/>
      <c r="B926" s="141"/>
      <c r="C926" s="141"/>
      <c r="D926" s="141"/>
      <c r="E926" s="141"/>
      <c r="F926" s="141"/>
      <c r="G926" s="141"/>
      <c r="H926" s="141"/>
      <c r="I926" s="141"/>
      <c r="J926" s="141"/>
      <c r="K926" s="141"/>
      <c r="L926" s="141"/>
      <c r="M926" s="141"/>
      <c r="N926" s="141"/>
      <c r="O926" s="141"/>
      <c r="P926" s="141"/>
      <c r="Q926" s="141"/>
      <c r="R926" s="141"/>
      <c r="S926" s="141"/>
      <c r="T926" s="141"/>
      <c r="U926" s="141"/>
      <c r="V926" s="141"/>
      <c r="W926" s="141"/>
      <c r="X926" s="141"/>
      <c r="Y926" s="141"/>
      <c r="Z926" s="141"/>
    </row>
    <row r="927" spans="1:26" ht="12.75" customHeight="1" x14ac:dyDescent="0.2">
      <c r="A927" s="141"/>
      <c r="B927" s="141"/>
      <c r="C927" s="141"/>
      <c r="D927" s="141"/>
      <c r="E927" s="141"/>
      <c r="F927" s="141"/>
      <c r="G927" s="141"/>
      <c r="H927" s="141"/>
      <c r="I927" s="141"/>
      <c r="J927" s="141"/>
      <c r="K927" s="141"/>
      <c r="L927" s="141"/>
      <c r="M927" s="141"/>
      <c r="N927" s="141"/>
      <c r="O927" s="141"/>
      <c r="P927" s="141"/>
      <c r="Q927" s="141"/>
      <c r="R927" s="141"/>
      <c r="S927" s="141"/>
      <c r="T927" s="141"/>
      <c r="U927" s="141"/>
      <c r="V927" s="141"/>
      <c r="W927" s="141"/>
      <c r="X927" s="141"/>
      <c r="Y927" s="141"/>
      <c r="Z927" s="141"/>
    </row>
    <row r="928" spans="1:26" ht="12.75" customHeight="1" x14ac:dyDescent="0.2">
      <c r="A928" s="141"/>
      <c r="B928" s="141"/>
      <c r="C928" s="141"/>
      <c r="D928" s="141"/>
      <c r="E928" s="141"/>
      <c r="F928" s="141"/>
      <c r="G928" s="141"/>
      <c r="H928" s="141"/>
      <c r="I928" s="141"/>
      <c r="J928" s="141"/>
      <c r="K928" s="141"/>
      <c r="L928" s="141"/>
      <c r="M928" s="141"/>
      <c r="N928" s="141"/>
      <c r="O928" s="141"/>
      <c r="P928" s="141"/>
      <c r="Q928" s="141"/>
      <c r="R928" s="141"/>
      <c r="S928" s="141"/>
      <c r="T928" s="141"/>
      <c r="U928" s="141"/>
      <c r="V928" s="141"/>
      <c r="W928" s="141"/>
      <c r="X928" s="141"/>
      <c r="Y928" s="141"/>
      <c r="Z928" s="141"/>
    </row>
    <row r="929" spans="1:26" ht="12.75" customHeight="1" x14ac:dyDescent="0.2">
      <c r="A929" s="141"/>
      <c r="B929" s="141"/>
      <c r="C929" s="141"/>
      <c r="D929" s="141"/>
      <c r="E929" s="141"/>
      <c r="F929" s="141"/>
      <c r="G929" s="141"/>
      <c r="H929" s="141"/>
      <c r="I929" s="141"/>
      <c r="J929" s="141"/>
      <c r="K929" s="141"/>
      <c r="L929" s="141"/>
      <c r="M929" s="141"/>
      <c r="N929" s="141"/>
      <c r="O929" s="141"/>
      <c r="P929" s="141"/>
      <c r="Q929" s="141"/>
      <c r="R929" s="141"/>
      <c r="S929" s="141"/>
      <c r="T929" s="141"/>
      <c r="U929" s="141"/>
      <c r="V929" s="141"/>
      <c r="W929" s="141"/>
      <c r="X929" s="141"/>
      <c r="Y929" s="141"/>
      <c r="Z929" s="141"/>
    </row>
    <row r="930" spans="1:26" ht="12.75" customHeight="1" x14ac:dyDescent="0.2">
      <c r="A930" s="141"/>
      <c r="B930" s="141"/>
      <c r="C930" s="141"/>
      <c r="D930" s="141"/>
      <c r="E930" s="141"/>
      <c r="F930" s="141"/>
      <c r="G930" s="141"/>
      <c r="H930" s="141"/>
      <c r="I930" s="141"/>
      <c r="J930" s="141"/>
      <c r="K930" s="141"/>
      <c r="L930" s="141"/>
      <c r="M930" s="141"/>
      <c r="N930" s="141"/>
      <c r="O930" s="141"/>
      <c r="P930" s="141"/>
      <c r="Q930" s="141"/>
      <c r="R930" s="141"/>
      <c r="S930" s="141"/>
      <c r="T930" s="141"/>
      <c r="U930" s="141"/>
      <c r="V930" s="141"/>
      <c r="W930" s="141"/>
      <c r="X930" s="141"/>
      <c r="Y930" s="141"/>
      <c r="Z930" s="141"/>
    </row>
    <row r="931" spans="1:26" ht="12.75" customHeight="1" x14ac:dyDescent="0.2">
      <c r="A931" s="141"/>
      <c r="B931" s="141"/>
      <c r="C931" s="141"/>
      <c r="D931" s="141"/>
      <c r="E931" s="141"/>
      <c r="F931" s="141"/>
      <c r="G931" s="141"/>
      <c r="H931" s="141"/>
      <c r="I931" s="141"/>
      <c r="J931" s="141"/>
      <c r="K931" s="141"/>
      <c r="L931" s="141"/>
      <c r="M931" s="141"/>
      <c r="N931" s="141"/>
      <c r="O931" s="141"/>
      <c r="P931" s="141"/>
      <c r="Q931" s="141"/>
      <c r="R931" s="141"/>
      <c r="S931" s="141"/>
      <c r="T931" s="141"/>
      <c r="U931" s="141"/>
      <c r="V931" s="141"/>
      <c r="W931" s="141"/>
      <c r="X931" s="141"/>
      <c r="Y931" s="141"/>
      <c r="Z931" s="141"/>
    </row>
    <row r="932" spans="1:26" ht="12.75" customHeight="1" x14ac:dyDescent="0.2">
      <c r="A932" s="141"/>
      <c r="B932" s="141"/>
      <c r="C932" s="141"/>
      <c r="D932" s="141"/>
      <c r="E932" s="141"/>
      <c r="F932" s="141"/>
      <c r="G932" s="141"/>
      <c r="H932" s="141"/>
      <c r="I932" s="141"/>
      <c r="J932" s="141"/>
      <c r="K932" s="141"/>
      <c r="L932" s="141"/>
      <c r="M932" s="141"/>
      <c r="N932" s="141"/>
      <c r="O932" s="141"/>
      <c r="P932" s="141"/>
      <c r="Q932" s="141"/>
      <c r="R932" s="141"/>
      <c r="S932" s="141"/>
      <c r="T932" s="141"/>
      <c r="U932" s="141"/>
      <c r="V932" s="141"/>
      <c r="W932" s="141"/>
      <c r="X932" s="141"/>
      <c r="Y932" s="141"/>
      <c r="Z932" s="141"/>
    </row>
    <row r="933" spans="1:26" ht="12.75" customHeight="1" x14ac:dyDescent="0.2">
      <c r="A933" s="141"/>
      <c r="B933" s="141"/>
      <c r="C933" s="141"/>
      <c r="D933" s="141"/>
      <c r="E933" s="141"/>
      <c r="F933" s="141"/>
      <c r="G933" s="141"/>
      <c r="H933" s="141"/>
      <c r="I933" s="141"/>
      <c r="J933" s="141"/>
      <c r="K933" s="141"/>
      <c r="L933" s="141"/>
      <c r="M933" s="141"/>
      <c r="N933" s="141"/>
      <c r="O933" s="141"/>
      <c r="P933" s="141"/>
      <c r="Q933" s="141"/>
      <c r="R933" s="141"/>
      <c r="S933" s="141"/>
      <c r="T933" s="141"/>
      <c r="U933" s="141"/>
      <c r="V933" s="141"/>
      <c r="W933" s="141"/>
      <c r="X933" s="141"/>
      <c r="Y933" s="141"/>
      <c r="Z933" s="141"/>
    </row>
    <row r="934" spans="1:26" ht="12.75" customHeight="1" x14ac:dyDescent="0.2">
      <c r="A934" s="141"/>
      <c r="B934" s="141"/>
      <c r="C934" s="141"/>
      <c r="D934" s="141"/>
      <c r="E934" s="141"/>
      <c r="F934" s="141"/>
      <c r="G934" s="141"/>
      <c r="H934" s="141"/>
      <c r="I934" s="141"/>
      <c r="J934" s="141"/>
      <c r="K934" s="141"/>
      <c r="L934" s="141"/>
      <c r="M934" s="141"/>
      <c r="N934" s="141"/>
      <c r="O934" s="141"/>
      <c r="P934" s="141"/>
      <c r="Q934" s="141"/>
      <c r="R934" s="141"/>
      <c r="S934" s="141"/>
      <c r="T934" s="141"/>
      <c r="U934" s="141"/>
      <c r="V934" s="141"/>
      <c r="W934" s="141"/>
      <c r="X934" s="141"/>
      <c r="Y934" s="141"/>
      <c r="Z934" s="141"/>
    </row>
    <row r="935" spans="1:26" ht="12.75" customHeight="1" x14ac:dyDescent="0.2">
      <c r="A935" s="141"/>
      <c r="B935" s="141"/>
      <c r="C935" s="141"/>
      <c r="D935" s="141"/>
      <c r="E935" s="141"/>
      <c r="F935" s="141"/>
      <c r="G935" s="141"/>
      <c r="H935" s="141"/>
      <c r="I935" s="141"/>
      <c r="J935" s="141"/>
      <c r="K935" s="141"/>
      <c r="L935" s="141"/>
      <c r="M935" s="141"/>
      <c r="N935" s="141"/>
      <c r="O935" s="141"/>
      <c r="P935" s="141"/>
      <c r="Q935" s="141"/>
      <c r="R935" s="141"/>
      <c r="S935" s="141"/>
      <c r="T935" s="141"/>
      <c r="U935" s="141"/>
      <c r="V935" s="141"/>
      <c r="W935" s="141"/>
      <c r="X935" s="141"/>
      <c r="Y935" s="141"/>
      <c r="Z935" s="141"/>
    </row>
    <row r="936" spans="1:26" ht="12.75" customHeight="1" x14ac:dyDescent="0.2">
      <c r="A936" s="141"/>
      <c r="B936" s="141"/>
      <c r="C936" s="141"/>
      <c r="D936" s="141"/>
      <c r="E936" s="141"/>
      <c r="F936" s="141"/>
      <c r="G936" s="141"/>
      <c r="H936" s="141"/>
      <c r="I936" s="141"/>
      <c r="J936" s="141"/>
      <c r="K936" s="141"/>
      <c r="L936" s="141"/>
      <c r="M936" s="141"/>
      <c r="N936" s="141"/>
      <c r="O936" s="141"/>
      <c r="P936" s="141"/>
      <c r="Q936" s="141"/>
      <c r="R936" s="141"/>
      <c r="S936" s="141"/>
      <c r="T936" s="141"/>
      <c r="U936" s="141"/>
      <c r="V936" s="141"/>
      <c r="W936" s="141"/>
      <c r="X936" s="141"/>
      <c r="Y936" s="141"/>
      <c r="Z936" s="141"/>
    </row>
    <row r="937" spans="1:26" ht="12.75" customHeight="1" x14ac:dyDescent="0.2">
      <c r="A937" s="141"/>
      <c r="B937" s="141"/>
      <c r="C937" s="141"/>
      <c r="D937" s="141"/>
      <c r="E937" s="141"/>
      <c r="F937" s="141"/>
      <c r="G937" s="141"/>
      <c r="H937" s="141"/>
      <c r="I937" s="141"/>
      <c r="J937" s="141"/>
      <c r="K937" s="141"/>
      <c r="L937" s="141"/>
      <c r="M937" s="141"/>
      <c r="N937" s="141"/>
      <c r="O937" s="141"/>
      <c r="P937" s="141"/>
      <c r="Q937" s="141"/>
      <c r="R937" s="141"/>
      <c r="S937" s="141"/>
      <c r="T937" s="141"/>
      <c r="U937" s="141"/>
      <c r="V937" s="141"/>
      <c r="W937" s="141"/>
      <c r="X937" s="141"/>
      <c r="Y937" s="141"/>
      <c r="Z937" s="141"/>
    </row>
    <row r="938" spans="1:26" ht="12.75" customHeight="1" x14ac:dyDescent="0.2">
      <c r="A938" s="141"/>
      <c r="B938" s="141"/>
      <c r="C938" s="141"/>
      <c r="D938" s="141"/>
      <c r="E938" s="141"/>
      <c r="F938" s="141"/>
      <c r="G938" s="141"/>
      <c r="H938" s="141"/>
      <c r="I938" s="141"/>
      <c r="J938" s="141"/>
      <c r="K938" s="141"/>
      <c r="L938" s="141"/>
      <c r="M938" s="141"/>
      <c r="N938" s="141"/>
      <c r="O938" s="141"/>
      <c r="P938" s="141"/>
      <c r="Q938" s="141"/>
      <c r="R938" s="141"/>
      <c r="S938" s="141"/>
      <c r="T938" s="141"/>
      <c r="U938" s="141"/>
      <c r="V938" s="141"/>
      <c r="W938" s="141"/>
      <c r="X938" s="141"/>
      <c r="Y938" s="141"/>
      <c r="Z938" s="141"/>
    </row>
    <row r="939" spans="1:26" ht="12.75" customHeight="1" x14ac:dyDescent="0.2">
      <c r="A939" s="141"/>
      <c r="B939" s="141"/>
      <c r="C939" s="141"/>
      <c r="D939" s="141"/>
      <c r="E939" s="141"/>
      <c r="F939" s="141"/>
      <c r="G939" s="141"/>
      <c r="H939" s="141"/>
      <c r="I939" s="141"/>
      <c r="J939" s="141"/>
      <c r="K939" s="141"/>
      <c r="L939" s="141"/>
      <c r="M939" s="141"/>
      <c r="N939" s="141"/>
      <c r="O939" s="141"/>
      <c r="P939" s="141"/>
      <c r="Q939" s="141"/>
      <c r="R939" s="141"/>
      <c r="S939" s="141"/>
      <c r="T939" s="141"/>
      <c r="U939" s="141"/>
      <c r="V939" s="141"/>
      <c r="W939" s="141"/>
      <c r="X939" s="141"/>
      <c r="Y939" s="141"/>
      <c r="Z939" s="141"/>
    </row>
    <row r="940" spans="1:26" ht="12.75" customHeight="1" x14ac:dyDescent="0.2">
      <c r="A940" s="141"/>
      <c r="B940" s="141"/>
      <c r="C940" s="141"/>
      <c r="D940" s="141"/>
      <c r="E940" s="141"/>
      <c r="F940" s="141"/>
      <c r="G940" s="141"/>
      <c r="H940" s="141"/>
      <c r="I940" s="141"/>
      <c r="J940" s="141"/>
      <c r="K940" s="141"/>
      <c r="L940" s="141"/>
      <c r="M940" s="141"/>
      <c r="N940" s="141"/>
      <c r="O940" s="141"/>
      <c r="P940" s="141"/>
      <c r="Q940" s="141"/>
      <c r="R940" s="141"/>
      <c r="S940" s="141"/>
      <c r="T940" s="141"/>
      <c r="U940" s="141"/>
      <c r="V940" s="141"/>
      <c r="W940" s="141"/>
      <c r="X940" s="141"/>
      <c r="Y940" s="141"/>
      <c r="Z940" s="141"/>
    </row>
    <row r="941" spans="1:26" ht="12.75" customHeight="1" x14ac:dyDescent="0.2">
      <c r="A941" s="141"/>
      <c r="B941" s="141"/>
      <c r="C941" s="141"/>
      <c r="D941" s="141"/>
      <c r="E941" s="141"/>
      <c r="F941" s="141"/>
      <c r="G941" s="141"/>
      <c r="H941" s="141"/>
      <c r="I941" s="141"/>
      <c r="J941" s="141"/>
      <c r="K941" s="141"/>
      <c r="L941" s="141"/>
      <c r="M941" s="141"/>
      <c r="N941" s="141"/>
      <c r="O941" s="141"/>
      <c r="P941" s="141"/>
      <c r="Q941" s="141"/>
      <c r="R941" s="141"/>
      <c r="S941" s="141"/>
      <c r="T941" s="141"/>
      <c r="U941" s="141"/>
      <c r="V941" s="141"/>
      <c r="W941" s="141"/>
      <c r="X941" s="141"/>
      <c r="Y941" s="141"/>
      <c r="Z941" s="141"/>
    </row>
    <row r="942" spans="1:26" ht="12.75" customHeight="1" x14ac:dyDescent="0.2">
      <c r="A942" s="141"/>
      <c r="B942" s="141"/>
      <c r="C942" s="141"/>
      <c r="D942" s="141"/>
      <c r="E942" s="141"/>
      <c r="F942" s="141"/>
      <c r="G942" s="141"/>
      <c r="H942" s="141"/>
      <c r="I942" s="141"/>
      <c r="J942" s="141"/>
      <c r="K942" s="141"/>
      <c r="L942" s="141"/>
      <c r="M942" s="141"/>
      <c r="N942" s="141"/>
      <c r="O942" s="141"/>
      <c r="P942" s="141"/>
      <c r="Q942" s="141"/>
      <c r="R942" s="141"/>
      <c r="S942" s="141"/>
      <c r="T942" s="141"/>
      <c r="U942" s="141"/>
      <c r="V942" s="141"/>
      <c r="W942" s="141"/>
      <c r="X942" s="141"/>
      <c r="Y942" s="141"/>
      <c r="Z942" s="141"/>
    </row>
    <row r="943" spans="1:26" ht="12.75" customHeight="1" x14ac:dyDescent="0.2">
      <c r="A943" s="141"/>
      <c r="B943" s="141"/>
      <c r="C943" s="141"/>
      <c r="D943" s="141"/>
      <c r="E943" s="141"/>
      <c r="F943" s="141"/>
      <c r="G943" s="141"/>
      <c r="H943" s="141"/>
      <c r="I943" s="141"/>
      <c r="J943" s="141"/>
      <c r="K943" s="141"/>
      <c r="L943" s="141"/>
      <c r="M943" s="141"/>
      <c r="N943" s="141"/>
      <c r="O943" s="141"/>
      <c r="P943" s="141"/>
      <c r="Q943" s="141"/>
      <c r="R943" s="141"/>
      <c r="S943" s="141"/>
      <c r="T943" s="141"/>
      <c r="U943" s="141"/>
      <c r="V943" s="141"/>
      <c r="W943" s="141"/>
      <c r="X943" s="141"/>
      <c r="Y943" s="141"/>
      <c r="Z943" s="141"/>
    </row>
    <row r="944" spans="1:26" ht="12.75" customHeight="1" x14ac:dyDescent="0.2">
      <c r="A944" s="141"/>
      <c r="B944" s="141"/>
      <c r="C944" s="141"/>
      <c r="D944" s="141"/>
      <c r="E944" s="141"/>
      <c r="F944" s="141"/>
      <c r="G944" s="141"/>
      <c r="H944" s="141"/>
      <c r="I944" s="141"/>
      <c r="J944" s="141"/>
      <c r="K944" s="141"/>
      <c r="L944" s="141"/>
      <c r="M944" s="141"/>
      <c r="N944" s="141"/>
      <c r="O944" s="141"/>
      <c r="P944" s="141"/>
      <c r="Q944" s="141"/>
      <c r="R944" s="141"/>
      <c r="S944" s="141"/>
      <c r="T944" s="141"/>
      <c r="U944" s="141"/>
      <c r="V944" s="141"/>
      <c r="W944" s="141"/>
      <c r="X944" s="141"/>
      <c r="Y944" s="141"/>
      <c r="Z944" s="141"/>
    </row>
    <row r="945" spans="1:26" ht="12.75" customHeight="1" x14ac:dyDescent="0.2">
      <c r="A945" s="141"/>
      <c r="B945" s="141"/>
      <c r="C945" s="141"/>
      <c r="D945" s="141"/>
      <c r="E945" s="141"/>
      <c r="F945" s="141"/>
      <c r="G945" s="141"/>
      <c r="H945" s="141"/>
      <c r="I945" s="141"/>
      <c r="J945" s="141"/>
      <c r="K945" s="141"/>
      <c r="L945" s="141"/>
      <c r="M945" s="141"/>
      <c r="N945" s="141"/>
      <c r="O945" s="141"/>
      <c r="P945" s="141"/>
      <c r="Q945" s="141"/>
      <c r="R945" s="141"/>
      <c r="S945" s="141"/>
      <c r="T945" s="141"/>
      <c r="U945" s="141"/>
      <c r="V945" s="141"/>
      <c r="W945" s="141"/>
      <c r="X945" s="141"/>
      <c r="Y945" s="141"/>
      <c r="Z945" s="141"/>
    </row>
    <row r="946" spans="1:26" ht="12.75" customHeight="1" x14ac:dyDescent="0.2">
      <c r="A946" s="141"/>
      <c r="B946" s="141"/>
      <c r="C946" s="141"/>
      <c r="D946" s="141"/>
      <c r="E946" s="141"/>
      <c r="F946" s="141"/>
      <c r="G946" s="141"/>
      <c r="H946" s="141"/>
      <c r="I946" s="141"/>
      <c r="J946" s="141"/>
      <c r="K946" s="141"/>
      <c r="L946" s="141"/>
      <c r="M946" s="141"/>
      <c r="N946" s="141"/>
      <c r="O946" s="141"/>
      <c r="P946" s="141"/>
      <c r="Q946" s="141"/>
      <c r="R946" s="141"/>
      <c r="S946" s="141"/>
      <c r="T946" s="141"/>
      <c r="U946" s="141"/>
      <c r="V946" s="141"/>
      <c r="W946" s="141"/>
      <c r="X946" s="141"/>
      <c r="Y946" s="141"/>
      <c r="Z946" s="141"/>
    </row>
    <row r="947" spans="1:26" ht="12.75" customHeight="1" x14ac:dyDescent="0.2">
      <c r="A947" s="141"/>
      <c r="B947" s="141"/>
      <c r="C947" s="141"/>
      <c r="D947" s="141"/>
      <c r="E947" s="141"/>
      <c r="F947" s="141"/>
      <c r="G947" s="141"/>
      <c r="H947" s="141"/>
      <c r="I947" s="141"/>
      <c r="J947" s="141"/>
      <c r="K947" s="141"/>
      <c r="L947" s="141"/>
      <c r="M947" s="141"/>
      <c r="N947" s="141"/>
      <c r="O947" s="141"/>
      <c r="P947" s="141"/>
      <c r="Q947" s="141"/>
      <c r="R947" s="141"/>
      <c r="S947" s="141"/>
      <c r="T947" s="141"/>
      <c r="U947" s="141"/>
      <c r="V947" s="141"/>
      <c r="W947" s="141"/>
      <c r="X947" s="141"/>
      <c r="Y947" s="141"/>
      <c r="Z947" s="141"/>
    </row>
    <row r="948" spans="1:26" ht="12.75" customHeight="1" x14ac:dyDescent="0.2">
      <c r="A948" s="141"/>
      <c r="B948" s="141"/>
      <c r="C948" s="141"/>
      <c r="D948" s="141"/>
      <c r="E948" s="141"/>
      <c r="F948" s="141"/>
      <c r="G948" s="141"/>
      <c r="H948" s="141"/>
      <c r="I948" s="141"/>
      <c r="J948" s="141"/>
      <c r="K948" s="141"/>
      <c r="L948" s="141"/>
      <c r="M948" s="141"/>
      <c r="N948" s="141"/>
      <c r="O948" s="141"/>
      <c r="P948" s="141"/>
      <c r="Q948" s="141"/>
      <c r="R948" s="141"/>
      <c r="S948" s="141"/>
      <c r="T948" s="141"/>
      <c r="U948" s="141"/>
      <c r="V948" s="141"/>
      <c r="W948" s="141"/>
      <c r="X948" s="141"/>
      <c r="Y948" s="141"/>
      <c r="Z948" s="141"/>
    </row>
    <row r="949" spans="1:26" ht="12.75" customHeight="1" x14ac:dyDescent="0.2">
      <c r="A949" s="141"/>
      <c r="B949" s="141"/>
      <c r="C949" s="141"/>
      <c r="D949" s="141"/>
      <c r="E949" s="141"/>
      <c r="F949" s="141"/>
      <c r="G949" s="141"/>
      <c r="H949" s="141"/>
      <c r="I949" s="141"/>
      <c r="J949" s="141"/>
      <c r="K949" s="141"/>
      <c r="L949" s="141"/>
      <c r="M949" s="141"/>
      <c r="N949" s="141"/>
      <c r="O949" s="141"/>
      <c r="P949" s="141"/>
      <c r="Q949" s="141"/>
      <c r="R949" s="141"/>
      <c r="S949" s="141"/>
      <c r="T949" s="141"/>
      <c r="U949" s="141"/>
      <c r="V949" s="141"/>
      <c r="W949" s="141"/>
      <c r="X949" s="141"/>
      <c r="Y949" s="141"/>
      <c r="Z949" s="141"/>
    </row>
    <row r="950" spans="1:26" ht="12.75" customHeight="1" x14ac:dyDescent="0.2">
      <c r="A950" s="141"/>
      <c r="B950" s="141"/>
      <c r="C950" s="141"/>
      <c r="D950" s="141"/>
      <c r="E950" s="141"/>
      <c r="F950" s="141"/>
      <c r="G950" s="141"/>
      <c r="H950" s="141"/>
      <c r="I950" s="141"/>
      <c r="J950" s="141"/>
      <c r="K950" s="141"/>
      <c r="L950" s="141"/>
      <c r="M950" s="141"/>
      <c r="N950" s="141"/>
      <c r="O950" s="141"/>
      <c r="P950" s="141"/>
      <c r="Q950" s="141"/>
      <c r="R950" s="141"/>
      <c r="S950" s="141"/>
      <c r="T950" s="141"/>
      <c r="U950" s="141"/>
      <c r="V950" s="141"/>
      <c r="W950" s="141"/>
      <c r="X950" s="141"/>
      <c r="Y950" s="141"/>
      <c r="Z950" s="141"/>
    </row>
    <row r="951" spans="1:26" ht="12.75" customHeight="1" x14ac:dyDescent="0.2">
      <c r="A951" s="141"/>
      <c r="B951" s="141"/>
      <c r="C951" s="141"/>
      <c r="D951" s="141"/>
      <c r="E951" s="141"/>
      <c r="F951" s="141"/>
      <c r="G951" s="141"/>
      <c r="H951" s="141"/>
      <c r="I951" s="141"/>
      <c r="J951" s="141"/>
      <c r="K951" s="141"/>
      <c r="L951" s="141"/>
      <c r="M951" s="141"/>
      <c r="N951" s="141"/>
      <c r="O951" s="141"/>
      <c r="P951" s="141"/>
      <c r="Q951" s="141"/>
      <c r="R951" s="141"/>
      <c r="S951" s="141"/>
      <c r="T951" s="141"/>
      <c r="U951" s="141"/>
      <c r="V951" s="141"/>
      <c r="W951" s="141"/>
      <c r="X951" s="141"/>
      <c r="Y951" s="141"/>
      <c r="Z951" s="141"/>
    </row>
    <row r="952" spans="1:26" ht="12.75" customHeight="1" x14ac:dyDescent="0.2">
      <c r="A952" s="141"/>
      <c r="B952" s="141"/>
      <c r="C952" s="141"/>
      <c r="D952" s="141"/>
      <c r="E952" s="141"/>
      <c r="F952" s="141"/>
      <c r="G952" s="141"/>
      <c r="H952" s="141"/>
      <c r="I952" s="141"/>
      <c r="J952" s="141"/>
      <c r="K952" s="141"/>
      <c r="L952" s="141"/>
      <c r="M952" s="141"/>
      <c r="N952" s="141"/>
      <c r="O952" s="141"/>
      <c r="P952" s="141"/>
      <c r="Q952" s="141"/>
      <c r="R952" s="141"/>
      <c r="S952" s="141"/>
      <c r="T952" s="141"/>
      <c r="U952" s="141"/>
      <c r="V952" s="141"/>
      <c r="W952" s="141"/>
      <c r="X952" s="141"/>
      <c r="Y952" s="141"/>
      <c r="Z952" s="141"/>
    </row>
    <row r="953" spans="1:26" ht="12.75" customHeight="1" x14ac:dyDescent="0.2">
      <c r="A953" s="141"/>
      <c r="B953" s="141"/>
      <c r="C953" s="141"/>
      <c r="D953" s="141"/>
      <c r="E953" s="141"/>
      <c r="F953" s="141"/>
      <c r="G953" s="141"/>
      <c r="H953" s="141"/>
      <c r="I953" s="141"/>
      <c r="J953" s="141"/>
      <c r="K953" s="141"/>
      <c r="L953" s="141"/>
      <c r="M953" s="141"/>
      <c r="N953" s="141"/>
      <c r="O953" s="141"/>
      <c r="P953" s="141"/>
      <c r="Q953" s="141"/>
      <c r="R953" s="141"/>
      <c r="S953" s="141"/>
      <c r="T953" s="141"/>
      <c r="U953" s="141"/>
      <c r="V953" s="141"/>
      <c r="W953" s="141"/>
      <c r="X953" s="141"/>
      <c r="Y953" s="141"/>
      <c r="Z953" s="141"/>
    </row>
    <row r="954" spans="1:26" ht="12.75" customHeight="1" x14ac:dyDescent="0.2">
      <c r="A954" s="141"/>
      <c r="B954" s="141"/>
      <c r="C954" s="141"/>
      <c r="D954" s="141"/>
      <c r="E954" s="141"/>
      <c r="F954" s="141"/>
      <c r="G954" s="141"/>
      <c r="H954" s="141"/>
      <c r="I954" s="141"/>
      <c r="J954" s="141"/>
      <c r="K954" s="141"/>
      <c r="L954" s="141"/>
      <c r="M954" s="141"/>
      <c r="N954" s="141"/>
      <c r="O954" s="141"/>
      <c r="P954" s="141"/>
      <c r="Q954" s="141"/>
      <c r="R954" s="141"/>
      <c r="S954" s="141"/>
      <c r="T954" s="141"/>
      <c r="U954" s="141"/>
      <c r="V954" s="141"/>
      <c r="W954" s="141"/>
      <c r="X954" s="141"/>
      <c r="Y954" s="141"/>
      <c r="Z954" s="141"/>
    </row>
    <row r="955" spans="1:26" ht="12.75" customHeight="1" x14ac:dyDescent="0.2">
      <c r="A955" s="141"/>
      <c r="B955" s="141"/>
      <c r="C955" s="141"/>
      <c r="D955" s="141"/>
      <c r="E955" s="141"/>
      <c r="F955" s="141"/>
      <c r="G955" s="141"/>
      <c r="H955" s="141"/>
      <c r="I955" s="141"/>
      <c r="J955" s="141"/>
      <c r="K955" s="141"/>
      <c r="L955" s="141"/>
      <c r="M955" s="141"/>
      <c r="N955" s="141"/>
      <c r="O955" s="141"/>
      <c r="P955" s="141"/>
      <c r="Q955" s="141"/>
      <c r="R955" s="141"/>
      <c r="S955" s="141"/>
      <c r="T955" s="141"/>
      <c r="U955" s="141"/>
      <c r="V955" s="141"/>
      <c r="W955" s="141"/>
      <c r="X955" s="141"/>
      <c r="Y955" s="141"/>
      <c r="Z955" s="141"/>
    </row>
    <row r="956" spans="1:26" ht="12.75" customHeight="1" x14ac:dyDescent="0.2">
      <c r="A956" s="141"/>
      <c r="B956" s="141"/>
      <c r="C956" s="141"/>
      <c r="D956" s="141"/>
      <c r="E956" s="141"/>
      <c r="F956" s="141"/>
      <c r="G956" s="141"/>
      <c r="H956" s="141"/>
      <c r="I956" s="141"/>
      <c r="J956" s="141"/>
      <c r="K956" s="141"/>
      <c r="L956" s="141"/>
      <c r="M956" s="141"/>
      <c r="N956" s="141"/>
      <c r="O956" s="141"/>
      <c r="P956" s="141"/>
      <c r="Q956" s="141"/>
      <c r="R956" s="141"/>
      <c r="S956" s="141"/>
      <c r="T956" s="141"/>
      <c r="U956" s="141"/>
      <c r="V956" s="141"/>
      <c r="W956" s="141"/>
      <c r="X956" s="141"/>
      <c r="Y956" s="141"/>
      <c r="Z956" s="141"/>
    </row>
    <row r="957" spans="1:26" ht="12.75" customHeight="1" x14ac:dyDescent="0.2">
      <c r="A957" s="141"/>
      <c r="B957" s="141"/>
      <c r="C957" s="141"/>
      <c r="D957" s="141"/>
      <c r="E957" s="141"/>
      <c r="F957" s="141"/>
      <c r="G957" s="141"/>
      <c r="H957" s="141"/>
      <c r="I957" s="141"/>
      <c r="J957" s="141"/>
      <c r="K957" s="141"/>
      <c r="L957" s="141"/>
      <c r="M957" s="141"/>
      <c r="N957" s="141"/>
      <c r="O957" s="141"/>
      <c r="P957" s="141"/>
      <c r="Q957" s="141"/>
      <c r="R957" s="141"/>
      <c r="S957" s="141"/>
      <c r="T957" s="141"/>
      <c r="U957" s="141"/>
      <c r="V957" s="141"/>
      <c r="W957" s="141"/>
      <c r="X957" s="141"/>
      <c r="Y957" s="141"/>
      <c r="Z957" s="141"/>
    </row>
    <row r="958" spans="1:26" ht="12.75" customHeight="1" x14ac:dyDescent="0.2">
      <c r="A958" s="141"/>
      <c r="B958" s="141"/>
      <c r="C958" s="141"/>
      <c r="D958" s="141"/>
      <c r="E958" s="141"/>
      <c r="F958" s="141"/>
      <c r="G958" s="141"/>
      <c r="H958" s="141"/>
      <c r="I958" s="141"/>
      <c r="J958" s="141"/>
      <c r="K958" s="141"/>
      <c r="L958" s="141"/>
      <c r="M958" s="141"/>
      <c r="N958" s="141"/>
      <c r="O958" s="141"/>
      <c r="P958" s="141"/>
      <c r="Q958" s="141"/>
      <c r="R958" s="141"/>
      <c r="S958" s="141"/>
      <c r="T958" s="141"/>
      <c r="U958" s="141"/>
      <c r="V958" s="141"/>
      <c r="W958" s="141"/>
      <c r="X958" s="141"/>
      <c r="Y958" s="141"/>
      <c r="Z958" s="141"/>
    </row>
    <row r="959" spans="1:26" ht="12.75" customHeight="1" x14ac:dyDescent="0.2">
      <c r="A959" s="141"/>
      <c r="B959" s="141"/>
      <c r="C959" s="141"/>
      <c r="D959" s="141"/>
      <c r="E959" s="141"/>
      <c r="F959" s="141"/>
      <c r="G959" s="141"/>
      <c r="H959" s="141"/>
      <c r="I959" s="141"/>
      <c r="J959" s="141"/>
      <c r="K959" s="141"/>
      <c r="L959" s="141"/>
      <c r="M959" s="141"/>
      <c r="N959" s="141"/>
      <c r="O959" s="141"/>
      <c r="P959" s="141"/>
      <c r="Q959" s="141"/>
      <c r="R959" s="141"/>
      <c r="S959" s="141"/>
      <c r="T959" s="141"/>
      <c r="U959" s="141"/>
      <c r="V959" s="141"/>
      <c r="W959" s="141"/>
      <c r="X959" s="141"/>
      <c r="Y959" s="141"/>
      <c r="Z959" s="141"/>
    </row>
    <row r="960" spans="1:26" ht="12.75" customHeight="1" x14ac:dyDescent="0.2">
      <c r="A960" s="141"/>
      <c r="B960" s="141"/>
      <c r="C960" s="141"/>
      <c r="D960" s="141"/>
      <c r="E960" s="141"/>
      <c r="F960" s="141"/>
      <c r="G960" s="141"/>
      <c r="H960" s="141"/>
      <c r="I960" s="141"/>
      <c r="J960" s="141"/>
      <c r="K960" s="141"/>
      <c r="L960" s="141"/>
      <c r="M960" s="141"/>
      <c r="N960" s="141"/>
      <c r="O960" s="141"/>
      <c r="P960" s="141"/>
      <c r="Q960" s="141"/>
      <c r="R960" s="141"/>
      <c r="S960" s="141"/>
      <c r="T960" s="141"/>
      <c r="U960" s="141"/>
      <c r="V960" s="141"/>
      <c r="W960" s="141"/>
      <c r="X960" s="141"/>
      <c r="Y960" s="141"/>
      <c r="Z960" s="141"/>
    </row>
    <row r="961" spans="1:26" ht="12.75" customHeight="1" x14ac:dyDescent="0.2">
      <c r="A961" s="141"/>
      <c r="B961" s="141"/>
      <c r="C961" s="141"/>
      <c r="D961" s="141"/>
      <c r="E961" s="141"/>
      <c r="F961" s="141"/>
      <c r="G961" s="141"/>
      <c r="H961" s="141"/>
      <c r="I961" s="141"/>
      <c r="J961" s="141"/>
      <c r="K961" s="141"/>
      <c r="L961" s="141"/>
      <c r="M961" s="141"/>
      <c r="N961" s="141"/>
      <c r="O961" s="141"/>
      <c r="P961" s="141"/>
      <c r="Q961" s="141"/>
      <c r="R961" s="141"/>
      <c r="S961" s="141"/>
      <c r="T961" s="141"/>
      <c r="U961" s="141"/>
      <c r="V961" s="141"/>
      <c r="W961" s="141"/>
      <c r="X961" s="141"/>
      <c r="Y961" s="141"/>
      <c r="Z961" s="141"/>
    </row>
    <row r="962" spans="1:26" ht="12.75" customHeight="1" x14ac:dyDescent="0.2">
      <c r="A962" s="141"/>
      <c r="B962" s="141"/>
      <c r="C962" s="141"/>
      <c r="D962" s="141"/>
      <c r="E962" s="141"/>
      <c r="F962" s="141"/>
      <c r="G962" s="141"/>
      <c r="H962" s="141"/>
      <c r="I962" s="141"/>
      <c r="J962" s="141"/>
      <c r="K962" s="141"/>
      <c r="L962" s="141"/>
      <c r="M962" s="141"/>
      <c r="N962" s="141"/>
      <c r="O962" s="141"/>
      <c r="P962" s="141"/>
      <c r="Q962" s="141"/>
      <c r="R962" s="141"/>
      <c r="S962" s="141"/>
      <c r="T962" s="141"/>
      <c r="U962" s="141"/>
      <c r="V962" s="141"/>
      <c r="W962" s="141"/>
      <c r="X962" s="141"/>
      <c r="Y962" s="141"/>
      <c r="Z962" s="141"/>
    </row>
    <row r="963" spans="1:26" ht="12.75" customHeight="1" x14ac:dyDescent="0.2">
      <c r="A963" s="141"/>
      <c r="B963" s="141"/>
      <c r="C963" s="141"/>
      <c r="D963" s="141"/>
      <c r="E963" s="141"/>
      <c r="F963" s="141"/>
      <c r="G963" s="141"/>
      <c r="H963" s="141"/>
      <c r="I963" s="141"/>
      <c r="J963" s="141"/>
      <c r="K963" s="141"/>
      <c r="L963" s="141"/>
      <c r="M963" s="141"/>
      <c r="N963" s="141"/>
      <c r="O963" s="141"/>
      <c r="P963" s="141"/>
      <c r="Q963" s="141"/>
      <c r="R963" s="141"/>
      <c r="S963" s="141"/>
      <c r="T963" s="141"/>
      <c r="U963" s="141"/>
      <c r="V963" s="141"/>
      <c r="W963" s="141"/>
      <c r="X963" s="141"/>
      <c r="Y963" s="141"/>
      <c r="Z963" s="141"/>
    </row>
    <row r="964" spans="1:26" ht="12.75" customHeight="1" x14ac:dyDescent="0.2">
      <c r="A964" s="141"/>
      <c r="B964" s="141"/>
      <c r="C964" s="141"/>
      <c r="D964" s="141"/>
      <c r="E964" s="141"/>
      <c r="F964" s="141"/>
      <c r="G964" s="141"/>
      <c r="H964" s="141"/>
      <c r="I964" s="141"/>
      <c r="J964" s="141"/>
      <c r="K964" s="141"/>
      <c r="L964" s="141"/>
      <c r="M964" s="141"/>
      <c r="N964" s="141"/>
      <c r="O964" s="141"/>
      <c r="P964" s="141"/>
      <c r="Q964" s="141"/>
      <c r="R964" s="141"/>
      <c r="S964" s="141"/>
      <c r="T964" s="141"/>
      <c r="U964" s="141"/>
      <c r="V964" s="141"/>
      <c r="W964" s="141"/>
      <c r="X964" s="141"/>
      <c r="Y964" s="141"/>
      <c r="Z964" s="141"/>
    </row>
    <row r="965" spans="1:26" ht="12.75" customHeight="1" x14ac:dyDescent="0.2">
      <c r="A965" s="141"/>
      <c r="B965" s="141"/>
      <c r="C965" s="141"/>
      <c r="D965" s="141"/>
      <c r="E965" s="141"/>
      <c r="F965" s="141"/>
      <c r="G965" s="141"/>
      <c r="H965" s="141"/>
      <c r="I965" s="141"/>
      <c r="J965" s="141"/>
      <c r="K965" s="141"/>
      <c r="L965" s="141"/>
      <c r="M965" s="141"/>
      <c r="N965" s="141"/>
      <c r="O965" s="141"/>
      <c r="P965" s="141"/>
      <c r="Q965" s="141"/>
      <c r="R965" s="141"/>
      <c r="S965" s="141"/>
      <c r="T965" s="141"/>
      <c r="U965" s="141"/>
      <c r="V965" s="141"/>
      <c r="W965" s="141"/>
      <c r="X965" s="141"/>
      <c r="Y965" s="141"/>
      <c r="Z965" s="141"/>
    </row>
    <row r="966" spans="1:26" ht="12.75" customHeight="1" x14ac:dyDescent="0.2">
      <c r="A966" s="141"/>
      <c r="B966" s="141"/>
      <c r="C966" s="141"/>
      <c r="D966" s="141"/>
      <c r="E966" s="141"/>
      <c r="F966" s="141"/>
      <c r="G966" s="141"/>
      <c r="H966" s="141"/>
      <c r="I966" s="141"/>
      <c r="J966" s="141"/>
      <c r="K966" s="141"/>
      <c r="L966" s="141"/>
      <c r="M966" s="141"/>
      <c r="N966" s="141"/>
      <c r="O966" s="141"/>
      <c r="P966" s="141"/>
      <c r="Q966" s="141"/>
      <c r="R966" s="141"/>
      <c r="S966" s="141"/>
      <c r="T966" s="141"/>
      <c r="U966" s="141"/>
      <c r="V966" s="141"/>
      <c r="W966" s="141"/>
      <c r="X966" s="141"/>
      <c r="Y966" s="141"/>
      <c r="Z966" s="141"/>
    </row>
    <row r="967" spans="1:26" ht="12.75" customHeight="1" x14ac:dyDescent="0.2">
      <c r="A967" s="141"/>
      <c r="B967" s="141"/>
      <c r="C967" s="141"/>
      <c r="D967" s="141"/>
      <c r="E967" s="141"/>
      <c r="F967" s="141"/>
      <c r="G967" s="141"/>
      <c r="H967" s="141"/>
      <c r="I967" s="141"/>
      <c r="J967" s="141"/>
      <c r="K967" s="141"/>
      <c r="L967" s="141"/>
      <c r="M967" s="141"/>
      <c r="N967" s="141"/>
      <c r="O967" s="141"/>
      <c r="P967" s="141"/>
      <c r="Q967" s="141"/>
      <c r="R967" s="141"/>
      <c r="S967" s="141"/>
      <c r="T967" s="141"/>
      <c r="U967" s="141"/>
      <c r="V967" s="141"/>
      <c r="W967" s="141"/>
      <c r="X967" s="141"/>
      <c r="Y967" s="141"/>
      <c r="Z967" s="141"/>
    </row>
    <row r="968" spans="1:26" ht="12.75" customHeight="1" x14ac:dyDescent="0.2">
      <c r="A968" s="141"/>
      <c r="B968" s="141"/>
      <c r="C968" s="141"/>
      <c r="D968" s="141"/>
      <c r="E968" s="141"/>
      <c r="F968" s="141"/>
      <c r="G968" s="141"/>
      <c r="H968" s="141"/>
      <c r="I968" s="141"/>
      <c r="J968" s="141"/>
      <c r="K968" s="141"/>
      <c r="L968" s="141"/>
      <c r="M968" s="141"/>
      <c r="N968" s="141"/>
      <c r="O968" s="141"/>
      <c r="P968" s="141"/>
      <c r="Q968" s="141"/>
      <c r="R968" s="141"/>
      <c r="S968" s="141"/>
      <c r="T968" s="141"/>
      <c r="U968" s="141"/>
      <c r="V968" s="141"/>
      <c r="W968" s="141"/>
      <c r="X968" s="141"/>
      <c r="Y968" s="141"/>
      <c r="Z968" s="141"/>
    </row>
    <row r="969" spans="1:26" ht="12.75" customHeight="1" x14ac:dyDescent="0.2">
      <c r="A969" s="141"/>
      <c r="B969" s="141"/>
      <c r="C969" s="141"/>
      <c r="D969" s="141"/>
      <c r="E969" s="141"/>
      <c r="F969" s="141"/>
      <c r="G969" s="141"/>
      <c r="H969" s="141"/>
      <c r="I969" s="141"/>
      <c r="J969" s="141"/>
      <c r="K969" s="141"/>
      <c r="L969" s="141"/>
      <c r="M969" s="141"/>
      <c r="N969" s="141"/>
      <c r="O969" s="141"/>
      <c r="P969" s="141"/>
      <c r="Q969" s="141"/>
      <c r="R969" s="141"/>
      <c r="S969" s="141"/>
      <c r="T969" s="141"/>
      <c r="U969" s="141"/>
      <c r="V969" s="141"/>
      <c r="W969" s="141"/>
      <c r="X969" s="141"/>
      <c r="Y969" s="141"/>
      <c r="Z969" s="141"/>
    </row>
    <row r="970" spans="1:26" ht="12.75" customHeight="1" x14ac:dyDescent="0.2">
      <c r="A970" s="141"/>
      <c r="B970" s="141"/>
      <c r="C970" s="141"/>
      <c r="D970" s="141"/>
      <c r="E970" s="141"/>
      <c r="F970" s="141"/>
      <c r="G970" s="141"/>
      <c r="H970" s="141"/>
      <c r="I970" s="141"/>
      <c r="J970" s="141"/>
      <c r="K970" s="141"/>
      <c r="L970" s="141"/>
      <c r="M970" s="141"/>
      <c r="N970" s="141"/>
      <c r="O970" s="141"/>
      <c r="P970" s="141"/>
      <c r="Q970" s="141"/>
      <c r="R970" s="141"/>
      <c r="S970" s="141"/>
      <c r="T970" s="141"/>
      <c r="U970" s="141"/>
      <c r="V970" s="141"/>
      <c r="W970" s="141"/>
      <c r="X970" s="141"/>
      <c r="Y970" s="141"/>
      <c r="Z970" s="141"/>
    </row>
    <row r="971" spans="1:26" ht="12.75" customHeight="1" x14ac:dyDescent="0.2">
      <c r="A971" s="141"/>
      <c r="B971" s="141"/>
      <c r="C971" s="141"/>
      <c r="D971" s="141"/>
      <c r="E971" s="141"/>
      <c r="F971" s="141"/>
      <c r="G971" s="141"/>
      <c r="H971" s="141"/>
      <c r="I971" s="141"/>
      <c r="J971" s="141"/>
      <c r="K971" s="141"/>
      <c r="L971" s="141"/>
      <c r="M971" s="141"/>
      <c r="N971" s="141"/>
      <c r="O971" s="141"/>
      <c r="P971" s="141"/>
      <c r="Q971" s="141"/>
      <c r="R971" s="141"/>
      <c r="S971" s="141"/>
      <c r="T971" s="141"/>
      <c r="U971" s="141"/>
      <c r="V971" s="141"/>
      <c r="W971" s="141"/>
      <c r="X971" s="141"/>
      <c r="Y971" s="141"/>
      <c r="Z971" s="141"/>
    </row>
    <row r="972" spans="1:26" ht="12.75" customHeight="1" x14ac:dyDescent="0.2">
      <c r="A972" s="141"/>
      <c r="B972" s="141"/>
      <c r="C972" s="141"/>
      <c r="D972" s="141"/>
      <c r="E972" s="141"/>
      <c r="F972" s="141"/>
      <c r="G972" s="141"/>
      <c r="H972" s="141"/>
      <c r="I972" s="141"/>
      <c r="J972" s="141"/>
      <c r="K972" s="141"/>
      <c r="L972" s="141"/>
      <c r="M972" s="141"/>
      <c r="N972" s="141"/>
      <c r="O972" s="141"/>
      <c r="P972" s="141"/>
      <c r="Q972" s="141"/>
      <c r="R972" s="141"/>
      <c r="S972" s="141"/>
      <c r="T972" s="141"/>
      <c r="U972" s="141"/>
      <c r="V972" s="141"/>
      <c r="W972" s="141"/>
      <c r="X972" s="141"/>
      <c r="Y972" s="141"/>
      <c r="Z972" s="141"/>
    </row>
    <row r="973" spans="1:26" ht="12.75" customHeight="1" x14ac:dyDescent="0.2">
      <c r="A973" s="141"/>
      <c r="B973" s="141"/>
      <c r="C973" s="141"/>
      <c r="D973" s="141"/>
      <c r="E973" s="141"/>
      <c r="F973" s="141"/>
      <c r="G973" s="141"/>
      <c r="H973" s="141"/>
      <c r="I973" s="141"/>
      <c r="J973" s="141"/>
      <c r="K973" s="141"/>
      <c r="L973" s="141"/>
      <c r="M973" s="141"/>
      <c r="N973" s="141"/>
      <c r="O973" s="141"/>
      <c r="P973" s="141"/>
      <c r="Q973" s="141"/>
      <c r="R973" s="141"/>
      <c r="S973" s="141"/>
      <c r="T973" s="141"/>
      <c r="U973" s="141"/>
      <c r="V973" s="141"/>
      <c r="W973" s="141"/>
      <c r="X973" s="141"/>
      <c r="Y973" s="141"/>
      <c r="Z973" s="141"/>
    </row>
    <row r="974" spans="1:26" ht="12.75" customHeight="1" x14ac:dyDescent="0.2">
      <c r="A974" s="141"/>
      <c r="B974" s="141"/>
      <c r="C974" s="141"/>
      <c r="D974" s="141"/>
      <c r="E974" s="141"/>
      <c r="F974" s="141"/>
      <c r="G974" s="141"/>
      <c r="H974" s="141"/>
      <c r="I974" s="141"/>
      <c r="J974" s="141"/>
      <c r="K974" s="141"/>
      <c r="L974" s="141"/>
      <c r="M974" s="141"/>
      <c r="N974" s="141"/>
      <c r="O974" s="141"/>
      <c r="P974" s="141"/>
      <c r="Q974" s="141"/>
      <c r="R974" s="141"/>
      <c r="S974" s="141"/>
      <c r="T974" s="141"/>
      <c r="U974" s="141"/>
      <c r="V974" s="141"/>
      <c r="W974" s="141"/>
      <c r="X974" s="141"/>
      <c r="Y974" s="141"/>
      <c r="Z974" s="141"/>
    </row>
    <row r="975" spans="1:26" ht="12.75" customHeight="1" x14ac:dyDescent="0.2">
      <c r="A975" s="141"/>
      <c r="B975" s="141"/>
      <c r="C975" s="141"/>
      <c r="D975" s="141"/>
      <c r="E975" s="141"/>
      <c r="F975" s="141"/>
      <c r="G975" s="141"/>
      <c r="H975" s="141"/>
      <c r="I975" s="141"/>
      <c r="J975" s="141"/>
      <c r="K975" s="141"/>
      <c r="L975" s="141"/>
      <c r="M975" s="141"/>
      <c r="N975" s="141"/>
      <c r="O975" s="141"/>
      <c r="P975" s="141"/>
      <c r="Q975" s="141"/>
      <c r="R975" s="141"/>
      <c r="S975" s="141"/>
      <c r="T975" s="141"/>
      <c r="U975" s="141"/>
      <c r="V975" s="141"/>
      <c r="W975" s="141"/>
      <c r="X975" s="141"/>
      <c r="Y975" s="141"/>
      <c r="Z975" s="141"/>
    </row>
    <row r="976" spans="1:26" ht="12.75" customHeight="1" x14ac:dyDescent="0.2">
      <c r="A976" s="141"/>
      <c r="B976" s="141"/>
      <c r="C976" s="141"/>
      <c r="D976" s="141"/>
      <c r="E976" s="141"/>
      <c r="F976" s="141"/>
      <c r="G976" s="141"/>
      <c r="H976" s="141"/>
      <c r="I976" s="141"/>
      <c r="J976" s="141"/>
      <c r="K976" s="141"/>
      <c r="L976" s="141"/>
      <c r="M976" s="141"/>
      <c r="N976" s="141"/>
      <c r="O976" s="141"/>
      <c r="P976" s="141"/>
      <c r="Q976" s="141"/>
      <c r="R976" s="141"/>
      <c r="S976" s="141"/>
      <c r="T976" s="141"/>
      <c r="U976" s="141"/>
      <c r="V976" s="141"/>
      <c r="W976" s="141"/>
      <c r="X976" s="141"/>
      <c r="Y976" s="141"/>
      <c r="Z976" s="141"/>
    </row>
    <row r="977" spans="1:26" ht="12.75" customHeight="1" x14ac:dyDescent="0.2">
      <c r="A977" s="141"/>
      <c r="B977" s="141"/>
      <c r="C977" s="141"/>
      <c r="D977" s="141"/>
      <c r="E977" s="141"/>
      <c r="F977" s="141"/>
      <c r="G977" s="141"/>
      <c r="H977" s="141"/>
      <c r="I977" s="141"/>
      <c r="J977" s="141"/>
      <c r="K977" s="141"/>
      <c r="L977" s="141"/>
      <c r="M977" s="141"/>
      <c r="N977" s="141"/>
      <c r="O977" s="141"/>
      <c r="P977" s="141"/>
      <c r="Q977" s="141"/>
      <c r="R977" s="141"/>
      <c r="S977" s="141"/>
      <c r="T977" s="141"/>
      <c r="U977" s="141"/>
      <c r="V977" s="141"/>
      <c r="W977" s="141"/>
      <c r="X977" s="141"/>
      <c r="Y977" s="141"/>
      <c r="Z977" s="141"/>
    </row>
    <row r="978" spans="1:26" ht="12.75" customHeight="1" x14ac:dyDescent="0.2">
      <c r="A978" s="141"/>
      <c r="B978" s="141"/>
      <c r="C978" s="141"/>
      <c r="D978" s="141"/>
      <c r="E978" s="141"/>
      <c r="F978" s="141"/>
      <c r="G978" s="141"/>
      <c r="H978" s="141"/>
      <c r="I978" s="141"/>
      <c r="J978" s="141"/>
      <c r="K978" s="141"/>
      <c r="L978" s="141"/>
      <c r="M978" s="141"/>
      <c r="N978" s="141"/>
      <c r="O978" s="141"/>
      <c r="P978" s="141"/>
      <c r="Q978" s="141"/>
      <c r="R978" s="141"/>
      <c r="S978" s="141"/>
      <c r="T978" s="141"/>
      <c r="U978" s="141"/>
      <c r="V978" s="141"/>
      <c r="W978" s="141"/>
      <c r="X978" s="141"/>
      <c r="Y978" s="141"/>
      <c r="Z978" s="141"/>
    </row>
    <row r="979" spans="1:26" ht="12.75" customHeight="1" x14ac:dyDescent="0.2">
      <c r="A979" s="141"/>
      <c r="B979" s="141"/>
      <c r="C979" s="141"/>
      <c r="D979" s="141"/>
      <c r="E979" s="141"/>
      <c r="F979" s="141"/>
      <c r="G979" s="141"/>
      <c r="H979" s="141"/>
      <c r="I979" s="141"/>
      <c r="J979" s="141"/>
      <c r="K979" s="141"/>
      <c r="L979" s="141"/>
      <c r="M979" s="141"/>
      <c r="N979" s="141"/>
      <c r="O979" s="141"/>
      <c r="P979" s="141"/>
      <c r="Q979" s="141"/>
      <c r="R979" s="141"/>
      <c r="S979" s="141"/>
      <c r="T979" s="141"/>
      <c r="U979" s="141"/>
      <c r="V979" s="141"/>
      <c r="W979" s="141"/>
      <c r="X979" s="141"/>
      <c r="Y979" s="141"/>
      <c r="Z979" s="141"/>
    </row>
  </sheetData>
  <sheetProtection selectLockedCells="1"/>
  <pageMargins left="0.25" right="0.25" top="0.25" bottom="0.46" header="0" footer="0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998"/>
  <sheetViews>
    <sheetView tabSelected="1" workbookViewId="0">
      <selection activeCell="C42" sqref="C42:F42"/>
    </sheetView>
  </sheetViews>
  <sheetFormatPr defaultColWidth="14.42578125" defaultRowHeight="15" customHeight="1" x14ac:dyDescent="0.2"/>
  <cols>
    <col min="1" max="1" width="9.140625" style="25" customWidth="1"/>
    <col min="2" max="2" width="3.7109375" style="25" customWidth="1"/>
    <col min="3" max="4" width="10.7109375" style="25" customWidth="1"/>
    <col min="5" max="5" width="12.5703125" style="25" customWidth="1"/>
    <col min="6" max="10" width="10.7109375" style="25" customWidth="1"/>
    <col min="11" max="11" width="10" style="25" customWidth="1"/>
    <col min="12" max="12" width="11.7109375" style="25" customWidth="1"/>
    <col min="13" max="14" width="10.7109375" style="25" customWidth="1"/>
    <col min="15" max="15" width="6.28515625" style="25" customWidth="1"/>
    <col min="16" max="16" width="3.5703125" style="25" customWidth="1"/>
    <col min="17" max="26" width="8.7109375" style="25" customWidth="1"/>
    <col min="27" max="16384" width="14.42578125" style="25"/>
  </cols>
  <sheetData>
    <row r="1" spans="1:26" ht="118.5" customHeight="1" x14ac:dyDescent="0.2">
      <c r="A1" s="48"/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51.75" customHeight="1" x14ac:dyDescent="0.4">
      <c r="A2" s="48"/>
      <c r="B2" s="33"/>
      <c r="C2" s="50" t="s">
        <v>2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2" customHeight="1" thickBot="1" x14ac:dyDescent="0.25">
      <c r="A3" s="48"/>
      <c r="B3" s="3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34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8" customHeight="1" x14ac:dyDescent="0.2">
      <c r="A4" s="48"/>
      <c r="B4" s="33"/>
      <c r="C4" s="45" t="s">
        <v>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2.75" customHeight="1" x14ac:dyDescent="0.2">
      <c r="A5" s="48"/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2.75" customHeight="1" x14ac:dyDescent="0.25">
      <c r="A6" s="48"/>
      <c r="B6" s="33"/>
      <c r="C6" s="35" t="s">
        <v>5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34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2.75" customHeight="1" x14ac:dyDescent="0.25">
      <c r="A7" s="48"/>
      <c r="B7" s="33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34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2.75" customHeight="1" x14ac:dyDescent="0.25">
      <c r="A8" s="48"/>
      <c r="B8" s="33"/>
      <c r="C8" s="28" t="s">
        <v>7</v>
      </c>
      <c r="D8" s="28"/>
      <c r="E8" s="144">
        <f>'Rate+ Profit Calculator (Owner)'!E6</f>
        <v>16000</v>
      </c>
      <c r="F8" s="29" t="s">
        <v>9</v>
      </c>
      <c r="G8" s="28" t="s">
        <v>10</v>
      </c>
      <c r="H8" s="28"/>
      <c r="I8" s="27">
        <f>'Rate+ Profit Calculator (Owner)'!I6</f>
        <v>1.38</v>
      </c>
      <c r="J8" s="27" t="s">
        <v>119</v>
      </c>
      <c r="K8" s="27" t="s">
        <v>12</v>
      </c>
      <c r="L8" s="37">
        <f>'Rate+ Profit Calculator (Owner)'!L6</f>
        <v>618240</v>
      </c>
      <c r="M8" s="28" t="s">
        <v>13</v>
      </c>
      <c r="N8" s="28"/>
      <c r="O8" s="28"/>
      <c r="P8" s="34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2.75" customHeight="1" x14ac:dyDescent="0.25">
      <c r="A9" s="48"/>
      <c r="B9" s="33"/>
      <c r="C9" s="28"/>
      <c r="D9" s="28"/>
      <c r="E9" s="28"/>
      <c r="F9" s="28"/>
      <c r="G9" s="28"/>
      <c r="H9" s="28"/>
      <c r="I9" s="29"/>
      <c r="J9" s="28"/>
      <c r="K9" s="28"/>
      <c r="L9" s="28"/>
      <c r="M9" s="28"/>
      <c r="N9" s="28"/>
      <c r="O9" s="28"/>
      <c r="P9" s="34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2.75" customHeight="1" x14ac:dyDescent="0.25">
      <c r="A10" s="48"/>
      <c r="B10" s="33"/>
      <c r="C10" s="35" t="s">
        <v>14</v>
      </c>
      <c r="D10" s="28"/>
      <c r="E10" s="28"/>
      <c r="F10" s="28"/>
      <c r="G10" s="28"/>
      <c r="H10" s="28"/>
      <c r="I10" s="28"/>
      <c r="J10" s="28"/>
      <c r="K10" s="28"/>
      <c r="L10" s="40" t="s">
        <v>15</v>
      </c>
      <c r="M10" s="28"/>
      <c r="N10" s="28"/>
      <c r="O10" s="28"/>
      <c r="P10" s="34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2.75" customHeight="1" x14ac:dyDescent="0.25">
      <c r="A11" s="48"/>
      <c r="B11" s="33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34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2.75" customHeight="1" x14ac:dyDescent="0.25">
      <c r="A12" s="48"/>
      <c r="B12" s="33"/>
      <c r="C12" s="28" t="s">
        <v>17</v>
      </c>
      <c r="D12" s="28"/>
      <c r="E12" s="144">
        <f>'Rate+ Profit Calculator (Owner)'!E10</f>
        <v>0</v>
      </c>
      <c r="F12" s="29" t="s">
        <v>9</v>
      </c>
      <c r="G12" s="28" t="s">
        <v>18</v>
      </c>
      <c r="H12" s="28"/>
      <c r="I12" s="144">
        <f>'Rate+ Profit Calculator (Owner)'!I10</f>
        <v>0</v>
      </c>
      <c r="J12" s="29" t="s">
        <v>19</v>
      </c>
      <c r="K12" s="29" t="s">
        <v>12</v>
      </c>
      <c r="L12" s="37">
        <f>'Rate+ Profit Calculator (Owner)'!L10</f>
        <v>0</v>
      </c>
      <c r="M12" s="28" t="s">
        <v>13</v>
      </c>
      <c r="N12" s="28"/>
      <c r="O12" s="28"/>
      <c r="P12" s="34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2.75" customHeight="1" x14ac:dyDescent="0.25">
      <c r="A13" s="48"/>
      <c r="B13" s="33"/>
      <c r="C13" s="28"/>
      <c r="D13" s="28"/>
      <c r="E13" s="36"/>
      <c r="F13" s="29"/>
      <c r="G13" s="28"/>
      <c r="H13" s="28"/>
      <c r="I13" s="36"/>
      <c r="J13" s="29"/>
      <c r="K13" s="29"/>
      <c r="L13" s="36"/>
      <c r="M13" s="28"/>
      <c r="N13" s="28"/>
      <c r="O13" s="28"/>
      <c r="P13" s="34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2.75" customHeight="1" x14ac:dyDescent="0.25">
      <c r="A14" s="48"/>
      <c r="B14" s="33"/>
      <c r="C14" s="28"/>
      <c r="D14" s="28"/>
      <c r="E14" s="28"/>
      <c r="F14" s="29"/>
      <c r="G14" s="28"/>
      <c r="H14" s="28"/>
      <c r="I14" s="28"/>
      <c r="J14" s="29"/>
      <c r="K14" s="29"/>
      <c r="L14" s="28"/>
      <c r="M14" s="28"/>
      <c r="N14" s="28"/>
      <c r="O14" s="28"/>
      <c r="P14" s="34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2.75" customHeight="1" x14ac:dyDescent="0.25">
      <c r="A15" s="48"/>
      <c r="B15" s="33"/>
      <c r="C15" s="28"/>
      <c r="D15" s="28"/>
      <c r="E15" s="28"/>
      <c r="F15" s="28"/>
      <c r="G15" s="28"/>
      <c r="H15" s="28"/>
      <c r="I15" s="28"/>
      <c r="J15" s="28"/>
      <c r="K15" s="29" t="s">
        <v>12</v>
      </c>
      <c r="L15" s="53">
        <f>'Rate+ Profit Calculator (Owner)'!L13</f>
        <v>618240</v>
      </c>
      <c r="M15" s="38" t="s">
        <v>23</v>
      </c>
      <c r="N15" s="28"/>
      <c r="O15" s="28"/>
      <c r="P15" s="34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2.75" customHeight="1" thickBot="1" x14ac:dyDescent="0.3">
      <c r="A16" s="48"/>
      <c r="B16" s="33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4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8" customHeight="1" x14ac:dyDescent="0.25">
      <c r="A17" s="48"/>
      <c r="B17" s="33"/>
      <c r="C17" s="45" t="s">
        <v>25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34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2.75" customHeight="1" x14ac:dyDescent="0.25">
      <c r="A18" s="48"/>
      <c r="B18" s="33"/>
      <c r="C18" s="28"/>
      <c r="D18" s="28"/>
      <c r="E18" s="28"/>
      <c r="F18" s="28"/>
      <c r="G18" s="40"/>
      <c r="H18" s="41"/>
      <c r="I18" s="54"/>
      <c r="J18" s="54"/>
      <c r="K18" s="55"/>
      <c r="L18" s="56"/>
      <c r="M18" s="57"/>
      <c r="N18" s="28"/>
      <c r="O18" s="28"/>
      <c r="P18" s="34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2.75" customHeight="1" x14ac:dyDescent="0.25">
      <c r="A19" s="48"/>
      <c r="B19" s="33"/>
      <c r="C19" s="28" t="s">
        <v>29</v>
      </c>
      <c r="D19" s="28"/>
      <c r="E19" s="52">
        <f>'Rate+ Profit Calculator (Owner)'!E32</f>
        <v>7.5</v>
      </c>
      <c r="F19" s="58"/>
      <c r="G19" s="28"/>
      <c r="H19" s="28"/>
      <c r="I19" s="54"/>
      <c r="J19" s="54"/>
      <c r="K19" s="59"/>
      <c r="L19" s="54"/>
      <c r="M19" s="60"/>
      <c r="N19" s="28"/>
      <c r="O19" s="28"/>
      <c r="P19" s="34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2.75" customHeight="1" x14ac:dyDescent="0.25">
      <c r="A20" s="48"/>
      <c r="B20" s="33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34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2.75" customHeight="1" x14ac:dyDescent="0.25">
      <c r="A21" s="48"/>
      <c r="B21" s="33"/>
      <c r="C21" s="58" t="s">
        <v>35</v>
      </c>
      <c r="D21" s="28"/>
      <c r="E21" s="28"/>
      <c r="F21" s="51">
        <f>'Rate+ Profit Calculator (Owner)'!L32</f>
        <v>40320</v>
      </c>
      <c r="G21" s="29" t="s">
        <v>9</v>
      </c>
      <c r="H21" s="61">
        <f>'Rate+ Profit Calculator (Owner)'!I18</f>
        <v>7.0000000000000007E-2</v>
      </c>
      <c r="I21" s="58" t="s">
        <v>50</v>
      </c>
      <c r="J21" s="28"/>
      <c r="K21" s="29" t="s">
        <v>12</v>
      </c>
      <c r="L21" s="62">
        <f>'Rate+ Profit Calculator (Owner)'!L18/'Rate+ Profit Calculator (Owner)'!I32</f>
        <v>2822.4</v>
      </c>
      <c r="M21" s="38" t="s">
        <v>51</v>
      </c>
      <c r="N21" s="28"/>
      <c r="O21" s="28"/>
      <c r="P21" s="34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2.75" customHeight="1" x14ac:dyDescent="0.25">
      <c r="A22" s="48"/>
      <c r="B22" s="33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34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 x14ac:dyDescent="0.25">
      <c r="A23" s="48"/>
      <c r="B23" s="33"/>
      <c r="C23" s="38" t="s">
        <v>52</v>
      </c>
      <c r="D23" s="28"/>
      <c r="E23" s="28"/>
      <c r="F23" s="28"/>
      <c r="G23" s="28"/>
      <c r="H23" s="28"/>
      <c r="I23" s="28"/>
      <c r="J23" s="28"/>
      <c r="K23" s="28"/>
      <c r="L23" s="40" t="s">
        <v>15</v>
      </c>
      <c r="M23" s="28"/>
      <c r="N23" s="28"/>
      <c r="O23" s="28"/>
      <c r="P23" s="34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2.75" customHeight="1" x14ac:dyDescent="0.25">
      <c r="A24" s="48"/>
      <c r="B24" s="33"/>
      <c r="C24" s="63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34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2.75" customHeight="1" x14ac:dyDescent="0.25">
      <c r="A25" s="48"/>
      <c r="B25" s="33"/>
      <c r="C25" s="28" t="s">
        <v>53</v>
      </c>
      <c r="D25" s="28"/>
      <c r="E25" s="52">
        <f>'Rate+ Profit Calculator (Owner)'!E37</f>
        <v>0</v>
      </c>
      <c r="F25" s="29" t="s">
        <v>9</v>
      </c>
      <c r="G25" s="28" t="s">
        <v>54</v>
      </c>
      <c r="H25" s="28"/>
      <c r="I25" s="64">
        <f>'Rate+ Profit Calculator (Owner)'!I37</f>
        <v>60</v>
      </c>
      <c r="J25" s="29"/>
      <c r="K25" s="29" t="s">
        <v>12</v>
      </c>
      <c r="L25" s="82">
        <f>E25*I25</f>
        <v>0</v>
      </c>
      <c r="M25" s="38" t="s">
        <v>56</v>
      </c>
      <c r="N25" s="28"/>
      <c r="O25" s="28"/>
      <c r="P25" s="34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2.75" customHeight="1" x14ac:dyDescent="0.25">
      <c r="A26" s="48"/>
      <c r="B26" s="33"/>
      <c r="C26" s="28"/>
      <c r="D26" s="28"/>
      <c r="E26" s="28"/>
      <c r="F26" s="28"/>
      <c r="G26" s="28" t="s">
        <v>57</v>
      </c>
      <c r="H26" s="28"/>
      <c r="I26" s="28"/>
      <c r="J26" s="28"/>
      <c r="K26" s="28"/>
      <c r="L26" s="28"/>
      <c r="M26" s="38"/>
      <c r="N26" s="28"/>
      <c r="O26" s="28"/>
      <c r="P26" s="34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2.75" customHeight="1" x14ac:dyDescent="0.25">
      <c r="A27" s="48"/>
      <c r="B27" s="33"/>
      <c r="C27" s="63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34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2.75" customHeight="1" x14ac:dyDescent="0.25">
      <c r="A28" s="48"/>
      <c r="B28" s="33"/>
      <c r="C28" s="63"/>
      <c r="D28" s="28"/>
      <c r="E28" s="28"/>
      <c r="F28" s="28"/>
      <c r="G28" s="28"/>
      <c r="H28" s="28"/>
      <c r="I28" s="28"/>
      <c r="J28" s="28"/>
      <c r="K28" s="28"/>
      <c r="L28" s="44">
        <f>L21+L25</f>
        <v>2822.4</v>
      </c>
      <c r="M28" s="38" t="s">
        <v>58</v>
      </c>
      <c r="N28" s="28"/>
      <c r="O28" s="28"/>
      <c r="P28" s="34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2.75" customHeight="1" thickBot="1" x14ac:dyDescent="0.3">
      <c r="A29" s="48"/>
      <c r="B29" s="33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4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8" customHeight="1" x14ac:dyDescent="0.2">
      <c r="A30" s="48"/>
      <c r="B30" s="33"/>
      <c r="C30" s="47" t="s">
        <v>59</v>
      </c>
      <c r="D30" s="43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2.75" customHeight="1" thickBot="1" x14ac:dyDescent="0.25">
      <c r="A31" s="48"/>
      <c r="B31" s="33"/>
      <c r="C31" s="34"/>
      <c r="D31" s="34"/>
      <c r="E31" s="34"/>
      <c r="F31" s="34"/>
      <c r="G31" s="34"/>
      <c r="H31" s="34"/>
      <c r="I31" s="34"/>
      <c r="J31" s="81"/>
      <c r="K31" s="81"/>
      <c r="L31" s="81"/>
      <c r="M31" s="81"/>
      <c r="N31" s="81"/>
      <c r="O31" s="34"/>
      <c r="P31" s="34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2.75" customHeight="1" thickBot="1" x14ac:dyDescent="0.3">
      <c r="A32" s="48"/>
      <c r="B32" s="33"/>
      <c r="C32" s="38" t="s">
        <v>60</v>
      </c>
      <c r="D32" s="28"/>
      <c r="E32" s="28"/>
      <c r="F32" s="28"/>
      <c r="G32" s="44">
        <f>'Rate+ Profit Calculator (Owner)'!L18/'Rate+ Profit Calculator (Owner)'!L13*1000</f>
        <v>36.521739130434788</v>
      </c>
      <c r="H32" s="34"/>
      <c r="I32" s="34"/>
      <c r="J32" s="152" t="s">
        <v>63</v>
      </c>
      <c r="K32" s="153"/>
      <c r="L32" s="153"/>
      <c r="M32" s="153"/>
      <c r="N32" s="154"/>
      <c r="O32" s="34"/>
      <c r="P32" s="34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2.75" customHeight="1" x14ac:dyDescent="0.25">
      <c r="A33" s="48"/>
      <c r="B33" s="33"/>
      <c r="C33" s="28"/>
      <c r="D33" s="28"/>
      <c r="E33" s="28"/>
      <c r="F33" s="28"/>
      <c r="G33" s="28"/>
      <c r="H33" s="34"/>
      <c r="I33" s="34"/>
      <c r="J33" s="155" t="s">
        <v>65</v>
      </c>
      <c r="K33" s="156"/>
      <c r="L33" s="156"/>
      <c r="M33" s="156"/>
      <c r="N33" s="157"/>
      <c r="O33" s="34"/>
      <c r="P33" s="34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2.75" customHeight="1" thickBot="1" x14ac:dyDescent="0.3">
      <c r="A34" s="48"/>
      <c r="B34" s="33"/>
      <c r="C34" s="38" t="s">
        <v>66</v>
      </c>
      <c r="D34" s="28"/>
      <c r="E34" s="28"/>
      <c r="F34" s="28"/>
      <c r="G34" s="67">
        <f>'Rate+ Profit Calculator (Owner)'!L13/'Rate+ Profit Calculator (Owner)'!I32</f>
        <v>77280</v>
      </c>
      <c r="H34" s="34"/>
      <c r="I34" s="34"/>
      <c r="J34" s="158"/>
      <c r="K34" s="156"/>
      <c r="L34" s="156"/>
      <c r="M34" s="156"/>
      <c r="N34" s="157"/>
      <c r="O34" s="34"/>
      <c r="P34" s="34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2.75" customHeight="1" x14ac:dyDescent="0.25">
      <c r="A35" s="48"/>
      <c r="B35" s="33"/>
      <c r="C35" s="28"/>
      <c r="D35" s="28"/>
      <c r="E35" s="28"/>
      <c r="F35" s="28"/>
      <c r="G35" s="28"/>
      <c r="H35" s="34"/>
      <c r="I35" s="34"/>
      <c r="J35" s="158" t="s">
        <v>67</v>
      </c>
      <c r="K35" s="156"/>
      <c r="L35" s="156"/>
      <c r="M35" s="159"/>
      <c r="N35" s="157"/>
      <c r="O35" s="34"/>
      <c r="P35" s="34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2.75" customHeight="1" x14ac:dyDescent="0.25">
      <c r="A36" s="48"/>
      <c r="B36" s="33"/>
      <c r="C36" s="28"/>
      <c r="D36" s="28"/>
      <c r="E36" s="28"/>
      <c r="F36" s="28"/>
      <c r="G36" s="28"/>
      <c r="H36" s="34"/>
      <c r="I36" s="34"/>
      <c r="J36" s="158" t="s">
        <v>69</v>
      </c>
      <c r="K36" s="156"/>
      <c r="L36" s="160"/>
      <c r="M36" s="161"/>
      <c r="N36" s="162">
        <v>3.11</v>
      </c>
      <c r="O36" s="34"/>
      <c r="P36" s="34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2.75" customHeight="1" x14ac:dyDescent="0.25">
      <c r="A37" s="48"/>
      <c r="B37" s="33"/>
      <c r="C37" s="34"/>
      <c r="D37" s="34"/>
      <c r="E37" s="34"/>
      <c r="F37" s="34"/>
      <c r="G37" s="34"/>
      <c r="H37" s="34"/>
      <c r="I37" s="34"/>
      <c r="J37" s="158" t="s">
        <v>70</v>
      </c>
      <c r="K37" s="156"/>
      <c r="L37" s="160"/>
      <c r="M37" s="161"/>
      <c r="N37" s="162">
        <v>5.21</v>
      </c>
      <c r="O37" s="34"/>
      <c r="P37" s="34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2.75" customHeight="1" thickBot="1" x14ac:dyDescent="0.3">
      <c r="A38" s="48"/>
      <c r="B38" s="33"/>
      <c r="C38" s="34"/>
      <c r="D38" s="34"/>
      <c r="E38" s="34"/>
      <c r="F38" s="34"/>
      <c r="G38" s="34"/>
      <c r="H38" s="34"/>
      <c r="I38" s="34"/>
      <c r="J38" s="158"/>
      <c r="K38" s="156"/>
      <c r="L38" s="160"/>
      <c r="M38" s="161"/>
      <c r="N38" s="162"/>
      <c r="O38" s="34"/>
      <c r="P38" s="34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2.75" customHeight="1" x14ac:dyDescent="0.25">
      <c r="A39" s="48"/>
      <c r="B39" s="33"/>
      <c r="C39" s="69"/>
      <c r="D39" s="70"/>
      <c r="E39" s="70"/>
      <c r="F39" s="70"/>
      <c r="G39" s="65"/>
      <c r="H39" s="34"/>
      <c r="I39" s="34"/>
      <c r="J39" s="158" t="s">
        <v>72</v>
      </c>
      <c r="K39" s="156"/>
      <c r="L39" s="156"/>
      <c r="M39" s="161"/>
      <c r="N39" s="163" t="s">
        <v>73</v>
      </c>
      <c r="O39" s="34"/>
      <c r="P39" s="34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8" customHeight="1" x14ac:dyDescent="0.25">
      <c r="A40" s="48"/>
      <c r="B40" s="33"/>
      <c r="C40" s="71" t="s">
        <v>74</v>
      </c>
      <c r="D40" s="72"/>
      <c r="E40" s="72"/>
      <c r="F40" s="72"/>
      <c r="G40" s="68"/>
      <c r="H40" s="34"/>
      <c r="I40" s="34"/>
      <c r="J40" s="158" t="s">
        <v>75</v>
      </c>
      <c r="K40" s="156"/>
      <c r="L40" s="160"/>
      <c r="M40" s="161"/>
      <c r="N40" s="162">
        <v>8</v>
      </c>
      <c r="O40" s="34"/>
      <c r="P40" s="34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2.75" customHeight="1" x14ac:dyDescent="0.25">
      <c r="A41" s="48"/>
      <c r="B41" s="33"/>
      <c r="C41" s="73"/>
      <c r="D41" s="74"/>
      <c r="E41" s="74"/>
      <c r="F41" s="74"/>
      <c r="G41" s="68"/>
      <c r="H41" s="34"/>
      <c r="I41" s="34"/>
      <c r="J41" s="158" t="s">
        <v>76</v>
      </c>
      <c r="K41" s="156"/>
      <c r="L41" s="160"/>
      <c r="M41" s="161"/>
      <c r="N41" s="162">
        <v>12</v>
      </c>
      <c r="O41" s="34"/>
      <c r="P41" s="34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2.75" customHeight="1" x14ac:dyDescent="0.25">
      <c r="A42" s="48"/>
      <c r="B42" s="33"/>
      <c r="C42" s="174" t="s">
        <v>78</v>
      </c>
      <c r="D42" s="172"/>
      <c r="E42" s="172"/>
      <c r="F42" s="173"/>
      <c r="G42" s="68"/>
      <c r="H42" s="34"/>
      <c r="I42" s="34"/>
      <c r="J42" s="158"/>
      <c r="K42" s="156"/>
      <c r="L42" s="156"/>
      <c r="M42" s="161"/>
      <c r="N42" s="163" t="s">
        <v>73</v>
      </c>
      <c r="O42" s="34"/>
      <c r="P42" s="34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2.75" customHeight="1" x14ac:dyDescent="0.25">
      <c r="A43" s="48"/>
      <c r="B43" s="33"/>
      <c r="C43" s="175" t="s">
        <v>79</v>
      </c>
      <c r="D43" s="172"/>
      <c r="E43" s="172"/>
      <c r="F43" s="173"/>
      <c r="G43" s="68"/>
      <c r="H43" s="34"/>
      <c r="I43" s="34"/>
      <c r="J43" s="158" t="s">
        <v>81</v>
      </c>
      <c r="K43" s="156"/>
      <c r="L43" s="156"/>
      <c r="M43" s="161"/>
      <c r="N43" s="163" t="s">
        <v>73</v>
      </c>
      <c r="O43" s="34"/>
      <c r="P43" s="34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2.75" customHeight="1" x14ac:dyDescent="0.25">
      <c r="A44" s="48"/>
      <c r="B44" s="33"/>
      <c r="C44" s="174" t="s">
        <v>82</v>
      </c>
      <c r="D44" s="172"/>
      <c r="E44" s="172"/>
      <c r="F44" s="173"/>
      <c r="G44" s="68"/>
      <c r="H44" s="34"/>
      <c r="I44" s="34"/>
      <c r="J44" s="158" t="s">
        <v>83</v>
      </c>
      <c r="K44" s="156"/>
      <c r="L44" s="156"/>
      <c r="M44" s="161"/>
      <c r="N44" s="164">
        <v>14</v>
      </c>
      <c r="O44" s="34"/>
      <c r="P44" s="34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2.75" customHeight="1" x14ac:dyDescent="0.25">
      <c r="A45" s="48"/>
      <c r="B45" s="33"/>
      <c r="C45" s="174" t="s">
        <v>84</v>
      </c>
      <c r="D45" s="172"/>
      <c r="E45" s="172"/>
      <c r="F45" s="173"/>
      <c r="G45" s="68"/>
      <c r="H45" s="34"/>
      <c r="I45" s="34"/>
      <c r="J45" s="158"/>
      <c r="K45" s="156"/>
      <c r="L45" s="156"/>
      <c r="M45" s="161"/>
      <c r="N45" s="163" t="s">
        <v>73</v>
      </c>
      <c r="O45" s="34"/>
      <c r="P45" s="34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2.75" customHeight="1" x14ac:dyDescent="0.25">
      <c r="A46" s="48"/>
      <c r="B46" s="33"/>
      <c r="C46" s="176"/>
      <c r="D46" s="177"/>
      <c r="E46" s="177"/>
      <c r="F46" s="178"/>
      <c r="G46" s="68"/>
      <c r="H46" s="34"/>
      <c r="I46" s="34"/>
      <c r="J46" s="158" t="s">
        <v>85</v>
      </c>
      <c r="K46" s="156"/>
      <c r="L46" s="160"/>
      <c r="M46" s="161"/>
      <c r="N46" s="162"/>
      <c r="O46" s="34"/>
      <c r="P46" s="34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2.75" customHeight="1" x14ac:dyDescent="0.25">
      <c r="A47" s="48"/>
      <c r="B47" s="33"/>
      <c r="C47" s="168"/>
      <c r="D47" s="169"/>
      <c r="E47" s="169"/>
      <c r="F47" s="170"/>
      <c r="G47" s="68"/>
      <c r="H47" s="34"/>
      <c r="I47" s="34"/>
      <c r="J47" s="158" t="s">
        <v>86</v>
      </c>
      <c r="K47" s="156"/>
      <c r="L47" s="160"/>
      <c r="M47" s="161"/>
      <c r="N47" s="162">
        <v>33.85</v>
      </c>
      <c r="O47" s="34"/>
      <c r="P47" s="34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2.75" customHeight="1" x14ac:dyDescent="0.25">
      <c r="A48" s="48"/>
      <c r="B48" s="33"/>
      <c r="C48" s="73"/>
      <c r="D48" s="74"/>
      <c r="E48" s="74"/>
      <c r="F48" s="74"/>
      <c r="G48" s="68"/>
      <c r="H48" s="34"/>
      <c r="I48" s="34"/>
      <c r="J48" s="158" t="s">
        <v>87</v>
      </c>
      <c r="K48" s="156"/>
      <c r="L48" s="160"/>
      <c r="M48" s="161"/>
      <c r="N48" s="162">
        <v>8.99</v>
      </c>
      <c r="O48" s="34"/>
      <c r="P48" s="34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2.75" customHeight="1" x14ac:dyDescent="0.25">
      <c r="A49" s="48"/>
      <c r="B49" s="33"/>
      <c r="C49" s="75" t="s">
        <v>88</v>
      </c>
      <c r="D49" s="171" t="s">
        <v>89</v>
      </c>
      <c r="E49" s="172"/>
      <c r="F49" s="173"/>
      <c r="G49" s="68"/>
      <c r="H49" s="34"/>
      <c r="I49" s="34"/>
      <c r="J49" s="158" t="s">
        <v>90</v>
      </c>
      <c r="K49" s="156"/>
      <c r="L49" s="160"/>
      <c r="M49" s="161"/>
      <c r="N49" s="162">
        <v>6.92</v>
      </c>
      <c r="O49" s="34"/>
      <c r="P49" s="34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2.75" customHeight="1" x14ac:dyDescent="0.25">
      <c r="A50" s="48"/>
      <c r="B50" s="33"/>
      <c r="C50" s="73"/>
      <c r="D50" s="171" t="s">
        <v>91</v>
      </c>
      <c r="E50" s="172"/>
      <c r="F50" s="173"/>
      <c r="G50" s="68"/>
      <c r="H50" s="34"/>
      <c r="I50" s="34"/>
      <c r="J50" s="158" t="s">
        <v>92</v>
      </c>
      <c r="K50" s="156"/>
      <c r="L50" s="160"/>
      <c r="M50" s="161"/>
      <c r="N50" s="162">
        <v>24.7</v>
      </c>
      <c r="O50" s="34"/>
      <c r="P50" s="34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2.75" customHeight="1" x14ac:dyDescent="0.25">
      <c r="A51" s="48"/>
      <c r="B51" s="33"/>
      <c r="C51" s="73"/>
      <c r="D51" s="171" t="s">
        <v>93</v>
      </c>
      <c r="E51" s="172"/>
      <c r="F51" s="173"/>
      <c r="G51" s="68"/>
      <c r="H51" s="34"/>
      <c r="I51" s="34"/>
      <c r="J51" s="158"/>
      <c r="K51" s="156"/>
      <c r="L51" s="156"/>
      <c r="M51" s="161"/>
      <c r="N51" s="163" t="s">
        <v>73</v>
      </c>
      <c r="O51" s="34"/>
      <c r="P51" s="34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2.75" customHeight="1" thickBot="1" x14ac:dyDescent="0.3">
      <c r="A52" s="48"/>
      <c r="B52" s="33"/>
      <c r="C52" s="76"/>
      <c r="D52" s="77"/>
      <c r="E52" s="77"/>
      <c r="F52" s="77"/>
      <c r="G52" s="66"/>
      <c r="H52" s="34"/>
      <c r="I52" s="34"/>
      <c r="J52" s="158" t="s">
        <v>94</v>
      </c>
      <c r="K52" s="156"/>
      <c r="L52" s="156"/>
      <c r="M52" s="161"/>
      <c r="N52" s="163" t="s">
        <v>73</v>
      </c>
      <c r="O52" s="34"/>
      <c r="P52" s="34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2.75" customHeight="1" x14ac:dyDescent="0.25">
      <c r="A53" s="48"/>
      <c r="B53" s="33"/>
      <c r="C53" s="34"/>
      <c r="D53" s="34"/>
      <c r="E53" s="34"/>
      <c r="F53" s="34"/>
      <c r="G53" s="34"/>
      <c r="H53" s="34"/>
      <c r="I53" s="34"/>
      <c r="J53" s="158" t="s">
        <v>95</v>
      </c>
      <c r="K53" s="156"/>
      <c r="L53" s="160"/>
      <c r="M53" s="161"/>
      <c r="N53" s="162">
        <v>24.25</v>
      </c>
      <c r="O53" s="34"/>
      <c r="P53" s="34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2.75" customHeight="1" x14ac:dyDescent="0.25">
      <c r="A54" s="48"/>
      <c r="B54" s="33"/>
      <c r="C54" s="34"/>
      <c r="D54" s="34"/>
      <c r="E54" s="34"/>
      <c r="F54" s="34"/>
      <c r="G54" s="34"/>
      <c r="H54" s="34"/>
      <c r="I54" s="34"/>
      <c r="J54" s="158"/>
      <c r="K54" s="156"/>
      <c r="L54" s="160"/>
      <c r="M54" s="160"/>
      <c r="N54" s="157"/>
      <c r="O54" s="34"/>
      <c r="P54" s="34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2.75" customHeight="1" thickBot="1" x14ac:dyDescent="0.25">
      <c r="A55" s="48"/>
      <c r="B55" s="33"/>
      <c r="C55" s="34"/>
      <c r="D55" s="34"/>
      <c r="E55" s="34"/>
      <c r="F55" s="34"/>
      <c r="G55" s="34"/>
      <c r="H55" s="34"/>
      <c r="I55" s="34"/>
      <c r="J55" s="165" t="s">
        <v>96</v>
      </c>
      <c r="K55" s="166"/>
      <c r="L55" s="166"/>
      <c r="M55" s="166"/>
      <c r="N55" s="167"/>
      <c r="O55" s="34"/>
      <c r="P55" s="34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2.75" customHeight="1" x14ac:dyDescent="0.2">
      <c r="A56" s="48"/>
      <c r="B56" s="33"/>
      <c r="C56" s="34"/>
      <c r="D56" s="34"/>
      <c r="E56" s="34"/>
      <c r="F56" s="34"/>
      <c r="G56" s="34"/>
      <c r="H56" s="34"/>
      <c r="I56" s="34"/>
      <c r="J56" s="78"/>
      <c r="K56" s="34"/>
      <c r="L56" s="34"/>
      <c r="M56" s="34"/>
      <c r="N56" s="34"/>
      <c r="O56" s="34"/>
      <c r="P56" s="34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2.75" customHeight="1" x14ac:dyDescent="0.2">
      <c r="A57" s="48"/>
      <c r="B57" s="79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2.75" customHeight="1" x14ac:dyDescent="0.2">
      <c r="A58" s="48"/>
      <c r="B58" s="48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2.75" customHeight="1" x14ac:dyDescent="0.2">
      <c r="A59" s="48"/>
      <c r="B59" s="48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2.75" customHeight="1" x14ac:dyDescent="0.2">
      <c r="A60" s="48"/>
      <c r="B60" s="48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2.75" customHeight="1" x14ac:dyDescent="0.2">
      <c r="A61" s="48"/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2.75" customHeight="1" x14ac:dyDescent="0.2">
      <c r="A62" s="48"/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2.75" customHeight="1" x14ac:dyDescent="0.2">
      <c r="A63" s="48"/>
      <c r="B63" s="48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2.75" customHeight="1" x14ac:dyDescent="0.2">
      <c r="A64" s="48"/>
      <c r="B64" s="48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2.75" customHeight="1" x14ac:dyDescent="0.2">
      <c r="A65" s="48"/>
      <c r="B65" s="48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2.75" customHeight="1" x14ac:dyDescent="0.2">
      <c r="A66" s="48"/>
      <c r="B66" s="48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2.75" customHeight="1" x14ac:dyDescent="0.2">
      <c r="A67" s="48"/>
      <c r="B67" s="48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2.75" customHeight="1" x14ac:dyDescent="0.2">
      <c r="A68" s="48"/>
      <c r="B68" s="48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2.75" customHeight="1" x14ac:dyDescent="0.2">
      <c r="A69" s="48"/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2.75" customHeight="1" x14ac:dyDescent="0.2">
      <c r="A70" s="48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2.75" customHeight="1" x14ac:dyDescent="0.2">
      <c r="A71" s="48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2.75" customHeight="1" x14ac:dyDescent="0.2">
      <c r="A72" s="48"/>
      <c r="B72" s="48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2.75" customHeight="1" x14ac:dyDescent="0.2">
      <c r="A73" s="48"/>
      <c r="B73" s="48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2.75" customHeight="1" x14ac:dyDescent="0.2">
      <c r="A74" s="48"/>
      <c r="B74" s="48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2.75" customHeight="1" x14ac:dyDescent="0.2">
      <c r="A75" s="48"/>
      <c r="B75" s="48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2.75" customHeight="1" x14ac:dyDescent="0.2">
      <c r="A76" s="48"/>
      <c r="B76" s="48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2.75" customHeight="1" x14ac:dyDescent="0.2">
      <c r="A77" s="48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2.75" customHeight="1" x14ac:dyDescent="0.2">
      <c r="A78" s="48"/>
      <c r="B78" s="48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2.75" customHeight="1" x14ac:dyDescent="0.2">
      <c r="A79" s="48"/>
      <c r="B79" s="48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2.75" customHeight="1" x14ac:dyDescent="0.2">
      <c r="A80" s="48"/>
      <c r="B80" s="48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2.75" customHeight="1" x14ac:dyDescent="0.2">
      <c r="A81" s="48"/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2.75" customHeight="1" x14ac:dyDescent="0.2">
      <c r="A82" s="48"/>
      <c r="B82" s="48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2.75" customHeight="1" x14ac:dyDescent="0.2">
      <c r="A83" s="48"/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2.75" customHeight="1" x14ac:dyDescent="0.2">
      <c r="A84" s="48"/>
      <c r="B84" s="48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2.75" customHeight="1" x14ac:dyDescent="0.2">
      <c r="A85" s="48"/>
      <c r="B85" s="48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2.75" customHeight="1" x14ac:dyDescent="0.2">
      <c r="A86" s="48"/>
      <c r="B86" s="48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2.75" customHeight="1" x14ac:dyDescent="0.2">
      <c r="A87" s="48"/>
      <c r="B87" s="48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2.75" customHeight="1" x14ac:dyDescent="0.2">
      <c r="A88" s="48"/>
      <c r="B88" s="48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2.75" customHeight="1" x14ac:dyDescent="0.2">
      <c r="A89" s="48"/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2.75" customHeight="1" x14ac:dyDescent="0.2">
      <c r="A90" s="48"/>
      <c r="B90" s="48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2.75" customHeight="1" x14ac:dyDescent="0.2">
      <c r="A91" s="48"/>
      <c r="B91" s="48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2.75" customHeight="1" x14ac:dyDescent="0.2">
      <c r="A92" s="48"/>
      <c r="B92" s="48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2.75" customHeight="1" x14ac:dyDescent="0.2">
      <c r="A93" s="48"/>
      <c r="B93" s="48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2.75" customHeight="1" x14ac:dyDescent="0.2">
      <c r="A94" s="48"/>
      <c r="B94" s="48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2.75" customHeight="1" x14ac:dyDescent="0.2">
      <c r="A95" s="48"/>
      <c r="B95" s="48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2.75" customHeight="1" x14ac:dyDescent="0.2">
      <c r="A96" s="48"/>
      <c r="B96" s="48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2.75" customHeight="1" x14ac:dyDescent="0.2">
      <c r="A97" s="48"/>
      <c r="B97" s="48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2.75" customHeight="1" x14ac:dyDescent="0.2">
      <c r="A98" s="48"/>
      <c r="B98" s="48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2.75" customHeight="1" x14ac:dyDescent="0.2">
      <c r="A99" s="48"/>
      <c r="B99" s="48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2.75" customHeight="1" x14ac:dyDescent="0.2">
      <c r="A100" s="48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2.75" customHeight="1" x14ac:dyDescent="0.2">
      <c r="A101" s="48"/>
      <c r="B101" s="48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2.75" customHeight="1" x14ac:dyDescent="0.2">
      <c r="A102" s="48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2.75" customHeight="1" x14ac:dyDescent="0.2">
      <c r="A103" s="48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2.75" customHeight="1" x14ac:dyDescent="0.2">
      <c r="A104" s="48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2.75" customHeight="1" x14ac:dyDescent="0.2">
      <c r="A105" s="48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2.75" customHeight="1" x14ac:dyDescent="0.2">
      <c r="A106" s="48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2.75" customHeight="1" x14ac:dyDescent="0.2">
      <c r="A107" s="48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2.75" customHeight="1" x14ac:dyDescent="0.2">
      <c r="A108" s="48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2.75" customHeight="1" x14ac:dyDescent="0.2">
      <c r="A109" s="48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2.75" customHeight="1" x14ac:dyDescent="0.2">
      <c r="A110" s="48"/>
      <c r="B110" s="48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2.75" customHeight="1" x14ac:dyDescent="0.2">
      <c r="A111" s="48"/>
      <c r="B111" s="48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2.75" customHeight="1" x14ac:dyDescent="0.2">
      <c r="A112" s="48"/>
      <c r="B112" s="48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2.75" customHeight="1" x14ac:dyDescent="0.2">
      <c r="A113" s="48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2.75" customHeight="1" x14ac:dyDescent="0.2">
      <c r="A114" s="48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2.75" customHeight="1" x14ac:dyDescent="0.2">
      <c r="A115" s="48"/>
      <c r="B115" s="48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2.75" customHeight="1" x14ac:dyDescent="0.2">
      <c r="A116" s="48"/>
      <c r="B116" s="48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2.75" customHeight="1" x14ac:dyDescent="0.2">
      <c r="A117" s="48"/>
      <c r="B117" s="48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2.75" customHeight="1" x14ac:dyDescent="0.2">
      <c r="A118" s="48"/>
      <c r="B118" s="48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2.75" customHeight="1" x14ac:dyDescent="0.2">
      <c r="A119" s="48"/>
      <c r="B119" s="48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2.75" customHeight="1" x14ac:dyDescent="0.2">
      <c r="A120" s="48"/>
      <c r="B120" s="48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2.75" customHeight="1" x14ac:dyDescent="0.2">
      <c r="A121" s="48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2.75" customHeight="1" x14ac:dyDescent="0.2">
      <c r="A122" s="48"/>
      <c r="B122" s="48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2.75" customHeight="1" x14ac:dyDescent="0.2">
      <c r="A123" s="48"/>
      <c r="B123" s="48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2.75" customHeight="1" x14ac:dyDescent="0.2">
      <c r="A124" s="48"/>
      <c r="B124" s="48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2.75" customHeight="1" x14ac:dyDescent="0.2">
      <c r="A125" s="48"/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2.75" customHeight="1" x14ac:dyDescent="0.2">
      <c r="A126" s="48"/>
      <c r="B126" s="48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2.75" customHeight="1" x14ac:dyDescent="0.2">
      <c r="A127" s="48"/>
      <c r="B127" s="48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2.75" customHeight="1" x14ac:dyDescent="0.2">
      <c r="A128" s="48"/>
      <c r="B128" s="48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2.75" customHeight="1" x14ac:dyDescent="0.2">
      <c r="A129" s="48"/>
      <c r="B129" s="48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2.75" customHeight="1" x14ac:dyDescent="0.2">
      <c r="A130" s="48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2.75" customHeight="1" x14ac:dyDescent="0.2">
      <c r="A131" s="48"/>
      <c r="B131" s="48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2.75" customHeight="1" x14ac:dyDescent="0.2">
      <c r="A132" s="48"/>
      <c r="B132" s="48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2.75" customHeight="1" x14ac:dyDescent="0.2">
      <c r="A133" s="48"/>
      <c r="B133" s="48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2.75" customHeight="1" x14ac:dyDescent="0.2">
      <c r="A134" s="48"/>
      <c r="B134" s="48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2.75" customHeight="1" x14ac:dyDescent="0.2">
      <c r="A135" s="48"/>
      <c r="B135" s="48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2.75" customHeight="1" x14ac:dyDescent="0.2">
      <c r="A136" s="48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2.75" customHeight="1" x14ac:dyDescent="0.2">
      <c r="A137" s="48"/>
      <c r="B137" s="48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2.75" customHeight="1" x14ac:dyDescent="0.2">
      <c r="A138" s="48"/>
      <c r="B138" s="48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2.75" customHeight="1" x14ac:dyDescent="0.2">
      <c r="A139" s="48"/>
      <c r="B139" s="48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2.75" customHeight="1" x14ac:dyDescent="0.2">
      <c r="A140" s="48"/>
      <c r="B140" s="48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2.75" customHeight="1" x14ac:dyDescent="0.2">
      <c r="A141" s="48"/>
      <c r="B141" s="48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2.75" customHeight="1" x14ac:dyDescent="0.2">
      <c r="A142" s="48"/>
      <c r="B142" s="48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2.75" customHeight="1" x14ac:dyDescent="0.2">
      <c r="A143" s="48"/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2.75" customHeight="1" x14ac:dyDescent="0.2">
      <c r="A144" s="48"/>
      <c r="B144" s="48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2.75" customHeight="1" x14ac:dyDescent="0.2">
      <c r="A145" s="48"/>
      <c r="B145" s="48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2.75" customHeight="1" x14ac:dyDescent="0.2">
      <c r="A146" s="48"/>
      <c r="B146" s="48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2.75" customHeight="1" x14ac:dyDescent="0.2">
      <c r="A147" s="48"/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2.75" customHeight="1" x14ac:dyDescent="0.2">
      <c r="A148" s="48"/>
      <c r="B148" s="48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2.75" customHeight="1" x14ac:dyDescent="0.2">
      <c r="A149" s="48"/>
      <c r="B149" s="48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2.75" customHeight="1" x14ac:dyDescent="0.2">
      <c r="A150" s="48"/>
      <c r="B150" s="48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2.75" customHeight="1" x14ac:dyDescent="0.2">
      <c r="A151" s="48"/>
      <c r="B151" s="48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2.75" customHeight="1" x14ac:dyDescent="0.2">
      <c r="A152" s="48"/>
      <c r="B152" s="48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2.75" customHeight="1" x14ac:dyDescent="0.2">
      <c r="A153" s="48"/>
      <c r="B153" s="48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2.75" customHeight="1" x14ac:dyDescent="0.2">
      <c r="A154" s="48"/>
      <c r="B154" s="48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2.75" customHeight="1" x14ac:dyDescent="0.2">
      <c r="A155" s="48"/>
      <c r="B155" s="48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2.75" customHeight="1" x14ac:dyDescent="0.2">
      <c r="A156" s="48"/>
      <c r="B156" s="48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2.75" customHeight="1" x14ac:dyDescent="0.2">
      <c r="A157" s="48"/>
      <c r="B157" s="48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2.75" customHeight="1" x14ac:dyDescent="0.2">
      <c r="A158" s="48"/>
      <c r="B158" s="48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2.75" customHeight="1" x14ac:dyDescent="0.2">
      <c r="A159" s="48"/>
      <c r="B159" s="48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2.75" customHeight="1" x14ac:dyDescent="0.2">
      <c r="A160" s="48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2.75" customHeight="1" x14ac:dyDescent="0.2">
      <c r="A161" s="48"/>
      <c r="B161" s="48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2.75" customHeight="1" x14ac:dyDescent="0.2">
      <c r="A162" s="48"/>
      <c r="B162" s="48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2.75" customHeight="1" x14ac:dyDescent="0.2">
      <c r="A163" s="48"/>
      <c r="B163" s="48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2.75" customHeight="1" x14ac:dyDescent="0.2">
      <c r="A164" s="48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2.75" customHeight="1" x14ac:dyDescent="0.2">
      <c r="A165" s="48"/>
      <c r="B165" s="48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2.75" customHeight="1" x14ac:dyDescent="0.2">
      <c r="A166" s="48"/>
      <c r="B166" s="48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2.75" customHeight="1" x14ac:dyDescent="0.2">
      <c r="A167" s="48"/>
      <c r="B167" s="48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2.75" customHeight="1" x14ac:dyDescent="0.2">
      <c r="A168" s="48"/>
      <c r="B168" s="48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2.75" customHeight="1" x14ac:dyDescent="0.2">
      <c r="A169" s="48"/>
      <c r="B169" s="48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2.75" customHeight="1" x14ac:dyDescent="0.2">
      <c r="A170" s="48"/>
      <c r="B170" s="48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2.75" customHeight="1" x14ac:dyDescent="0.2">
      <c r="A171" s="48"/>
      <c r="B171" s="48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2.75" customHeight="1" x14ac:dyDescent="0.2">
      <c r="A172" s="48"/>
      <c r="B172" s="48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2.75" customHeight="1" x14ac:dyDescent="0.2">
      <c r="A173" s="48"/>
      <c r="B173" s="48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2.75" customHeight="1" x14ac:dyDescent="0.2">
      <c r="A174" s="48"/>
      <c r="B174" s="48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2.75" customHeight="1" x14ac:dyDescent="0.2">
      <c r="A175" s="48"/>
      <c r="B175" s="48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2.75" customHeight="1" x14ac:dyDescent="0.2">
      <c r="A176" s="48"/>
      <c r="B176" s="48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2.75" customHeight="1" x14ac:dyDescent="0.2">
      <c r="A177" s="48"/>
      <c r="B177" s="48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2.75" customHeight="1" x14ac:dyDescent="0.2">
      <c r="A178" s="48"/>
      <c r="B178" s="48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2.75" customHeight="1" x14ac:dyDescent="0.2">
      <c r="A179" s="48"/>
      <c r="B179" s="48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2.75" customHeight="1" x14ac:dyDescent="0.2">
      <c r="A180" s="48"/>
      <c r="B180" s="48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2.75" customHeight="1" x14ac:dyDescent="0.2">
      <c r="A181" s="48"/>
      <c r="B181" s="48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2.75" customHeight="1" x14ac:dyDescent="0.2">
      <c r="A182" s="48"/>
      <c r="B182" s="48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2.75" customHeight="1" x14ac:dyDescent="0.2">
      <c r="A183" s="48"/>
      <c r="B183" s="48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2.75" customHeight="1" x14ac:dyDescent="0.2">
      <c r="A184" s="48"/>
      <c r="B184" s="48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2.75" customHeight="1" x14ac:dyDescent="0.2">
      <c r="A185" s="48"/>
      <c r="B185" s="48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2.75" customHeight="1" x14ac:dyDescent="0.2">
      <c r="A186" s="48"/>
      <c r="B186" s="48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2.75" customHeight="1" x14ac:dyDescent="0.2">
      <c r="A187" s="48"/>
      <c r="B187" s="48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2.75" customHeight="1" x14ac:dyDescent="0.2">
      <c r="A188" s="48"/>
      <c r="B188" s="48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2.75" customHeight="1" x14ac:dyDescent="0.2">
      <c r="A189" s="48"/>
      <c r="B189" s="48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2.75" customHeight="1" x14ac:dyDescent="0.2">
      <c r="A190" s="48"/>
      <c r="B190" s="48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2.75" customHeight="1" x14ac:dyDescent="0.2">
      <c r="A191" s="48"/>
      <c r="B191" s="48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2.75" customHeight="1" x14ac:dyDescent="0.2">
      <c r="A192" s="48"/>
      <c r="B192" s="48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2.75" customHeight="1" x14ac:dyDescent="0.2">
      <c r="A193" s="48"/>
      <c r="B193" s="48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2.75" customHeight="1" x14ac:dyDescent="0.2">
      <c r="A194" s="48"/>
      <c r="B194" s="48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2.75" customHeight="1" x14ac:dyDescent="0.2">
      <c r="A195" s="48"/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2.75" customHeight="1" x14ac:dyDescent="0.2">
      <c r="A196" s="48"/>
      <c r="B196" s="48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2.75" customHeight="1" x14ac:dyDescent="0.2">
      <c r="A197" s="48"/>
      <c r="B197" s="48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2.75" customHeight="1" x14ac:dyDescent="0.2">
      <c r="A198" s="48"/>
      <c r="B198" s="48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2.75" customHeight="1" x14ac:dyDescent="0.2">
      <c r="A199" s="48"/>
      <c r="B199" s="48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2.75" customHeight="1" x14ac:dyDescent="0.2">
      <c r="A200" s="48"/>
      <c r="B200" s="48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2.75" customHeight="1" x14ac:dyDescent="0.2">
      <c r="A201" s="48"/>
      <c r="B201" s="48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2.75" customHeight="1" x14ac:dyDescent="0.2">
      <c r="A202" s="48"/>
      <c r="B202" s="48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2.75" customHeight="1" x14ac:dyDescent="0.2">
      <c r="A203" s="48"/>
      <c r="B203" s="48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2.75" customHeight="1" x14ac:dyDescent="0.2">
      <c r="A204" s="48"/>
      <c r="B204" s="48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2.75" customHeight="1" x14ac:dyDescent="0.2">
      <c r="A205" s="48"/>
      <c r="B205" s="48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2.75" customHeight="1" x14ac:dyDescent="0.2">
      <c r="A206" s="48"/>
      <c r="B206" s="48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2.75" customHeight="1" x14ac:dyDescent="0.2">
      <c r="A207" s="48"/>
      <c r="B207" s="48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2.75" customHeight="1" x14ac:dyDescent="0.2">
      <c r="A208" s="48"/>
      <c r="B208" s="48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2.75" customHeight="1" x14ac:dyDescent="0.2">
      <c r="A209" s="48"/>
      <c r="B209" s="48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2.75" customHeight="1" x14ac:dyDescent="0.2">
      <c r="A210" s="48"/>
      <c r="B210" s="48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2.75" customHeight="1" x14ac:dyDescent="0.2">
      <c r="A211" s="48"/>
      <c r="B211" s="48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2.75" customHeight="1" x14ac:dyDescent="0.2">
      <c r="A212" s="48"/>
      <c r="B212" s="48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2.75" customHeight="1" x14ac:dyDescent="0.2">
      <c r="A213" s="48"/>
      <c r="B213" s="48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2.75" customHeight="1" x14ac:dyDescent="0.2">
      <c r="A214" s="48"/>
      <c r="B214" s="48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2.75" customHeight="1" x14ac:dyDescent="0.2">
      <c r="A215" s="48"/>
      <c r="B215" s="48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2.75" customHeight="1" x14ac:dyDescent="0.2">
      <c r="A216" s="48"/>
      <c r="B216" s="48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2.75" customHeight="1" x14ac:dyDescent="0.2">
      <c r="A217" s="48"/>
      <c r="B217" s="48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2.75" customHeight="1" x14ac:dyDescent="0.2">
      <c r="A218" s="48"/>
      <c r="B218" s="48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2.75" customHeight="1" x14ac:dyDescent="0.2">
      <c r="A219" s="48"/>
      <c r="B219" s="48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2.75" customHeight="1" x14ac:dyDescent="0.2">
      <c r="A220" s="48"/>
      <c r="B220" s="48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2.75" customHeight="1" x14ac:dyDescent="0.2">
      <c r="A221" s="48"/>
      <c r="B221" s="48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2.75" customHeight="1" x14ac:dyDescent="0.2">
      <c r="A222" s="48"/>
      <c r="B222" s="48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2.75" customHeight="1" x14ac:dyDescent="0.2">
      <c r="A223" s="48"/>
      <c r="B223" s="48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2.75" customHeight="1" x14ac:dyDescent="0.2">
      <c r="A224" s="48"/>
      <c r="B224" s="48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2.75" customHeight="1" x14ac:dyDescent="0.2">
      <c r="A225" s="48"/>
      <c r="B225" s="48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2.75" customHeight="1" x14ac:dyDescent="0.2">
      <c r="A226" s="48"/>
      <c r="B226" s="48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2.75" customHeight="1" x14ac:dyDescent="0.2">
      <c r="A227" s="48"/>
      <c r="B227" s="48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2.75" customHeight="1" x14ac:dyDescent="0.2">
      <c r="A228" s="48"/>
      <c r="B228" s="48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2.75" customHeight="1" x14ac:dyDescent="0.2">
      <c r="A229" s="48"/>
      <c r="B229" s="48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2.75" customHeight="1" x14ac:dyDescent="0.2">
      <c r="A230" s="48"/>
      <c r="B230" s="48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2.75" customHeight="1" x14ac:dyDescent="0.2">
      <c r="A231" s="48"/>
      <c r="B231" s="48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2.75" customHeight="1" x14ac:dyDescent="0.2">
      <c r="A232" s="48"/>
      <c r="B232" s="48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2.75" customHeight="1" x14ac:dyDescent="0.2">
      <c r="A233" s="48"/>
      <c r="B233" s="48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2.75" customHeight="1" x14ac:dyDescent="0.2">
      <c r="A234" s="48"/>
      <c r="B234" s="48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2.75" customHeight="1" x14ac:dyDescent="0.2">
      <c r="A235" s="48"/>
      <c r="B235" s="48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2.75" customHeight="1" x14ac:dyDescent="0.2">
      <c r="A236" s="48"/>
      <c r="B236" s="48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2.75" customHeight="1" x14ac:dyDescent="0.2">
      <c r="A237" s="48"/>
      <c r="B237" s="48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2.75" customHeight="1" x14ac:dyDescent="0.2">
      <c r="A238" s="48"/>
      <c r="B238" s="48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2.75" customHeight="1" x14ac:dyDescent="0.2">
      <c r="A239" s="48"/>
      <c r="B239" s="48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2.75" customHeight="1" x14ac:dyDescent="0.2">
      <c r="A240" s="48"/>
      <c r="B240" s="48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2.75" customHeight="1" x14ac:dyDescent="0.2">
      <c r="A241" s="48"/>
      <c r="B241" s="48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2.75" customHeight="1" x14ac:dyDescent="0.2">
      <c r="A242" s="48"/>
      <c r="B242" s="48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2.75" customHeight="1" x14ac:dyDescent="0.2">
      <c r="A243" s="48"/>
      <c r="B243" s="48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2.75" customHeight="1" x14ac:dyDescent="0.2">
      <c r="A244" s="48"/>
      <c r="B244" s="48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2.75" customHeight="1" x14ac:dyDescent="0.2">
      <c r="A245" s="48"/>
      <c r="B245" s="48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2.75" customHeight="1" x14ac:dyDescent="0.2">
      <c r="A246" s="48"/>
      <c r="B246" s="48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2.75" customHeight="1" x14ac:dyDescent="0.2">
      <c r="A247" s="48"/>
      <c r="B247" s="48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2.75" customHeight="1" x14ac:dyDescent="0.2">
      <c r="A248" s="48"/>
      <c r="B248" s="48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2.75" customHeight="1" x14ac:dyDescent="0.2">
      <c r="A249" s="48"/>
      <c r="B249" s="48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2.75" customHeight="1" x14ac:dyDescent="0.2">
      <c r="A250" s="48"/>
      <c r="B250" s="48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2.75" customHeight="1" x14ac:dyDescent="0.2">
      <c r="A251" s="48"/>
      <c r="B251" s="48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2.75" customHeight="1" x14ac:dyDescent="0.2">
      <c r="A252" s="48"/>
      <c r="B252" s="48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2.75" customHeight="1" x14ac:dyDescent="0.2">
      <c r="A253" s="48"/>
      <c r="B253" s="48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2.75" customHeight="1" x14ac:dyDescent="0.2">
      <c r="A254" s="48"/>
      <c r="B254" s="48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2.75" customHeight="1" x14ac:dyDescent="0.2">
      <c r="A255" s="48"/>
      <c r="B255" s="48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2.75" customHeight="1" x14ac:dyDescent="0.2">
      <c r="A256" s="48"/>
      <c r="B256" s="48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2.75" customHeight="1" x14ac:dyDescent="0.2">
      <c r="A257" s="48"/>
      <c r="B257" s="48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2.75" customHeight="1" x14ac:dyDescent="0.2">
      <c r="A258" s="48"/>
      <c r="B258" s="48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2.75" customHeight="1" x14ac:dyDescent="0.2">
      <c r="A259" s="48"/>
      <c r="B259" s="48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2.75" customHeight="1" x14ac:dyDescent="0.2">
      <c r="A260" s="48"/>
      <c r="B260" s="48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2.75" customHeight="1" x14ac:dyDescent="0.2">
      <c r="A261" s="48"/>
      <c r="B261" s="48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2.75" customHeight="1" x14ac:dyDescent="0.2">
      <c r="A262" s="48"/>
      <c r="B262" s="48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2.75" customHeight="1" x14ac:dyDescent="0.2">
      <c r="A263" s="48"/>
      <c r="B263" s="48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2.75" customHeight="1" x14ac:dyDescent="0.2">
      <c r="A264" s="48"/>
      <c r="B264" s="48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2.75" customHeight="1" x14ac:dyDescent="0.2">
      <c r="A265" s="48"/>
      <c r="B265" s="48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2.75" customHeight="1" x14ac:dyDescent="0.2">
      <c r="A266" s="48"/>
      <c r="B266" s="48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2.75" customHeight="1" x14ac:dyDescent="0.2">
      <c r="A267" s="48"/>
      <c r="B267" s="48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2.75" customHeight="1" x14ac:dyDescent="0.2">
      <c r="A268" s="48"/>
      <c r="B268" s="48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2.75" customHeight="1" x14ac:dyDescent="0.2">
      <c r="A269" s="48"/>
      <c r="B269" s="48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2.75" customHeight="1" x14ac:dyDescent="0.2">
      <c r="A270" s="48"/>
      <c r="B270" s="48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2.75" customHeight="1" x14ac:dyDescent="0.2">
      <c r="A271" s="48"/>
      <c r="B271" s="48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2.75" customHeight="1" x14ac:dyDescent="0.2">
      <c r="A272" s="48"/>
      <c r="B272" s="48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2.75" customHeight="1" x14ac:dyDescent="0.2">
      <c r="A273" s="48"/>
      <c r="B273" s="48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2.75" customHeight="1" x14ac:dyDescent="0.2">
      <c r="A274" s="48"/>
      <c r="B274" s="48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2.75" customHeight="1" x14ac:dyDescent="0.2">
      <c r="A275" s="48"/>
      <c r="B275" s="48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2.75" customHeight="1" x14ac:dyDescent="0.2">
      <c r="A276" s="48"/>
      <c r="B276" s="48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2.75" customHeight="1" x14ac:dyDescent="0.2">
      <c r="A277" s="48"/>
      <c r="B277" s="48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2.75" customHeight="1" x14ac:dyDescent="0.2">
      <c r="A278" s="48"/>
      <c r="B278" s="48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2.75" customHeight="1" x14ac:dyDescent="0.2">
      <c r="A279" s="48"/>
      <c r="B279" s="48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2.75" customHeight="1" x14ac:dyDescent="0.2">
      <c r="A280" s="48"/>
      <c r="B280" s="48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2.75" customHeight="1" x14ac:dyDescent="0.2">
      <c r="A281" s="48"/>
      <c r="B281" s="48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2.75" customHeight="1" x14ac:dyDescent="0.2">
      <c r="A282" s="48"/>
      <c r="B282" s="48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2.75" customHeight="1" x14ac:dyDescent="0.2">
      <c r="A283" s="48"/>
      <c r="B283" s="48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2.75" customHeight="1" x14ac:dyDescent="0.2">
      <c r="A284" s="48"/>
      <c r="B284" s="48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2.75" customHeight="1" x14ac:dyDescent="0.2">
      <c r="A285" s="48"/>
      <c r="B285" s="48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2.75" customHeight="1" x14ac:dyDescent="0.2">
      <c r="A286" s="48"/>
      <c r="B286" s="48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2.75" customHeight="1" x14ac:dyDescent="0.2">
      <c r="A287" s="48"/>
      <c r="B287" s="48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2.75" customHeight="1" x14ac:dyDescent="0.2">
      <c r="A288" s="48"/>
      <c r="B288" s="48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2.75" customHeight="1" x14ac:dyDescent="0.2">
      <c r="A289" s="48"/>
      <c r="B289" s="48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2.75" customHeight="1" x14ac:dyDescent="0.2">
      <c r="A290" s="48"/>
      <c r="B290" s="48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2.75" customHeight="1" x14ac:dyDescent="0.2">
      <c r="A291" s="48"/>
      <c r="B291" s="48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2.75" customHeight="1" x14ac:dyDescent="0.2">
      <c r="A292" s="48"/>
      <c r="B292" s="48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2.75" customHeight="1" x14ac:dyDescent="0.2">
      <c r="A293" s="48"/>
      <c r="B293" s="48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2.75" customHeight="1" x14ac:dyDescent="0.2">
      <c r="A294" s="48"/>
      <c r="B294" s="48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2.75" customHeight="1" x14ac:dyDescent="0.2">
      <c r="A295" s="48"/>
      <c r="B295" s="48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2.75" customHeight="1" x14ac:dyDescent="0.2">
      <c r="A296" s="48"/>
      <c r="B296" s="48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2.75" customHeight="1" x14ac:dyDescent="0.2">
      <c r="A297" s="48"/>
      <c r="B297" s="48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2.75" customHeight="1" x14ac:dyDescent="0.2">
      <c r="A298" s="48"/>
      <c r="B298" s="48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2.75" customHeight="1" x14ac:dyDescent="0.2">
      <c r="A299" s="48"/>
      <c r="B299" s="48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2.75" customHeight="1" x14ac:dyDescent="0.2">
      <c r="A300" s="48"/>
      <c r="B300" s="48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2.75" customHeight="1" x14ac:dyDescent="0.2">
      <c r="A301" s="48"/>
      <c r="B301" s="48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2.75" customHeight="1" x14ac:dyDescent="0.2">
      <c r="A302" s="48"/>
      <c r="B302" s="48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2.75" customHeight="1" x14ac:dyDescent="0.2">
      <c r="A303" s="48"/>
      <c r="B303" s="48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2.75" customHeight="1" x14ac:dyDescent="0.2">
      <c r="A304" s="48"/>
      <c r="B304" s="48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2.75" customHeight="1" x14ac:dyDescent="0.2">
      <c r="A305" s="48"/>
      <c r="B305" s="48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2.75" customHeight="1" x14ac:dyDescent="0.2">
      <c r="A306" s="48"/>
      <c r="B306" s="48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2.75" customHeight="1" x14ac:dyDescent="0.2">
      <c r="A307" s="48"/>
      <c r="B307" s="48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2.75" customHeight="1" x14ac:dyDescent="0.2">
      <c r="A308" s="48"/>
      <c r="B308" s="48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2.75" customHeight="1" x14ac:dyDescent="0.2">
      <c r="A309" s="48"/>
      <c r="B309" s="48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2.75" customHeight="1" x14ac:dyDescent="0.2">
      <c r="A310" s="48"/>
      <c r="B310" s="48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2.75" customHeight="1" x14ac:dyDescent="0.2">
      <c r="A311" s="48"/>
      <c r="B311" s="48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2.75" customHeight="1" x14ac:dyDescent="0.2">
      <c r="A312" s="48"/>
      <c r="B312" s="48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2.75" customHeight="1" x14ac:dyDescent="0.2">
      <c r="A313" s="48"/>
      <c r="B313" s="48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2.75" customHeight="1" x14ac:dyDescent="0.2">
      <c r="A314" s="48"/>
      <c r="B314" s="48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2.75" customHeight="1" x14ac:dyDescent="0.2">
      <c r="A315" s="48"/>
      <c r="B315" s="48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2.75" customHeight="1" x14ac:dyDescent="0.2">
      <c r="A316" s="48"/>
      <c r="B316" s="48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2.75" customHeight="1" x14ac:dyDescent="0.2">
      <c r="A317" s="48"/>
      <c r="B317" s="48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2.75" customHeight="1" x14ac:dyDescent="0.2">
      <c r="A318" s="48"/>
      <c r="B318" s="48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2.75" customHeight="1" x14ac:dyDescent="0.2">
      <c r="A319" s="48"/>
      <c r="B319" s="48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2.75" customHeight="1" x14ac:dyDescent="0.2">
      <c r="A320" s="48"/>
      <c r="B320" s="48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2.75" customHeight="1" x14ac:dyDescent="0.2">
      <c r="A321" s="48"/>
      <c r="B321" s="48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2.75" customHeight="1" x14ac:dyDescent="0.2">
      <c r="A322" s="48"/>
      <c r="B322" s="48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2.75" customHeight="1" x14ac:dyDescent="0.2">
      <c r="A323" s="48"/>
      <c r="B323" s="48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2.75" customHeight="1" x14ac:dyDescent="0.2">
      <c r="A324" s="48"/>
      <c r="B324" s="48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2.75" customHeight="1" x14ac:dyDescent="0.2">
      <c r="A325" s="48"/>
      <c r="B325" s="48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2.75" customHeight="1" x14ac:dyDescent="0.2">
      <c r="A326" s="48"/>
      <c r="B326" s="48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2.75" customHeight="1" x14ac:dyDescent="0.2">
      <c r="A327" s="48"/>
      <c r="B327" s="48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2.75" customHeight="1" x14ac:dyDescent="0.2">
      <c r="A328" s="48"/>
      <c r="B328" s="48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2.75" customHeight="1" x14ac:dyDescent="0.2">
      <c r="A329" s="48"/>
      <c r="B329" s="48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2.75" customHeight="1" x14ac:dyDescent="0.2">
      <c r="A330" s="48"/>
      <c r="B330" s="48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2.75" customHeight="1" x14ac:dyDescent="0.2">
      <c r="A331" s="48"/>
      <c r="B331" s="48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2.75" customHeight="1" x14ac:dyDescent="0.2">
      <c r="A332" s="48"/>
      <c r="B332" s="48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2.75" customHeight="1" x14ac:dyDescent="0.2">
      <c r="A333" s="48"/>
      <c r="B333" s="48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2.75" customHeight="1" x14ac:dyDescent="0.2">
      <c r="A334" s="48"/>
      <c r="B334" s="48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2.75" customHeight="1" x14ac:dyDescent="0.2">
      <c r="A335" s="48"/>
      <c r="B335" s="48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2.75" customHeight="1" x14ac:dyDescent="0.2">
      <c r="A336" s="48"/>
      <c r="B336" s="48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2.75" customHeight="1" x14ac:dyDescent="0.2">
      <c r="A337" s="48"/>
      <c r="B337" s="48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2.75" customHeight="1" x14ac:dyDescent="0.2">
      <c r="A338" s="48"/>
      <c r="B338" s="48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2.75" customHeight="1" x14ac:dyDescent="0.2">
      <c r="A339" s="48"/>
      <c r="B339" s="48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2.75" customHeight="1" x14ac:dyDescent="0.2">
      <c r="A340" s="48"/>
      <c r="B340" s="48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2.75" customHeight="1" x14ac:dyDescent="0.2">
      <c r="A341" s="48"/>
      <c r="B341" s="48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2.75" customHeight="1" x14ac:dyDescent="0.2">
      <c r="A342" s="48"/>
      <c r="B342" s="48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2.75" customHeight="1" x14ac:dyDescent="0.2">
      <c r="A343" s="48"/>
      <c r="B343" s="48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2.75" customHeight="1" x14ac:dyDescent="0.2">
      <c r="A344" s="48"/>
      <c r="B344" s="48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2.75" customHeight="1" x14ac:dyDescent="0.2">
      <c r="A345" s="48"/>
      <c r="B345" s="48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2.75" customHeight="1" x14ac:dyDescent="0.2">
      <c r="A346" s="48"/>
      <c r="B346" s="48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2.75" customHeight="1" x14ac:dyDescent="0.2">
      <c r="A347" s="48"/>
      <c r="B347" s="48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2.75" customHeight="1" x14ac:dyDescent="0.2">
      <c r="A348" s="48"/>
      <c r="B348" s="48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2.75" customHeight="1" x14ac:dyDescent="0.2">
      <c r="A349" s="48"/>
      <c r="B349" s="48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2.75" customHeight="1" x14ac:dyDescent="0.2">
      <c r="A350" s="48"/>
      <c r="B350" s="48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2.75" customHeight="1" x14ac:dyDescent="0.2">
      <c r="A351" s="48"/>
      <c r="B351" s="48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2.75" customHeight="1" x14ac:dyDescent="0.2">
      <c r="A352" s="48"/>
      <c r="B352" s="48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2.75" customHeight="1" x14ac:dyDescent="0.2">
      <c r="A353" s="48"/>
      <c r="B353" s="48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2.75" customHeight="1" x14ac:dyDescent="0.2">
      <c r="A354" s="48"/>
      <c r="B354" s="48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2.75" customHeight="1" x14ac:dyDescent="0.2">
      <c r="A355" s="48"/>
      <c r="B355" s="48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2.75" customHeight="1" x14ac:dyDescent="0.2">
      <c r="A356" s="48"/>
      <c r="B356" s="48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2.75" customHeight="1" x14ac:dyDescent="0.2">
      <c r="A357" s="48"/>
      <c r="B357" s="48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2.75" customHeight="1" x14ac:dyDescent="0.2">
      <c r="A358" s="48"/>
      <c r="B358" s="48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2.75" customHeight="1" x14ac:dyDescent="0.2">
      <c r="A359" s="48"/>
      <c r="B359" s="48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2.75" customHeight="1" x14ac:dyDescent="0.2">
      <c r="A360" s="48"/>
      <c r="B360" s="48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2.75" customHeight="1" x14ac:dyDescent="0.2">
      <c r="A361" s="48"/>
      <c r="B361" s="48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2.75" customHeight="1" x14ac:dyDescent="0.2">
      <c r="A362" s="48"/>
      <c r="B362" s="48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2.75" customHeight="1" x14ac:dyDescent="0.2">
      <c r="A363" s="48"/>
      <c r="B363" s="48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2.75" customHeight="1" x14ac:dyDescent="0.2">
      <c r="A364" s="48"/>
      <c r="B364" s="48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2.75" customHeight="1" x14ac:dyDescent="0.2">
      <c r="A365" s="48"/>
      <c r="B365" s="48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2.75" customHeight="1" x14ac:dyDescent="0.2">
      <c r="A366" s="48"/>
      <c r="B366" s="48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2.75" customHeight="1" x14ac:dyDescent="0.2">
      <c r="A367" s="48"/>
      <c r="B367" s="48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2.75" customHeight="1" x14ac:dyDescent="0.2">
      <c r="A368" s="48"/>
      <c r="B368" s="48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2.75" customHeight="1" x14ac:dyDescent="0.2">
      <c r="A369" s="48"/>
      <c r="B369" s="48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2.75" customHeight="1" x14ac:dyDescent="0.2">
      <c r="A370" s="48"/>
      <c r="B370" s="48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2.75" customHeight="1" x14ac:dyDescent="0.2">
      <c r="A371" s="48"/>
      <c r="B371" s="48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2.75" customHeight="1" x14ac:dyDescent="0.2">
      <c r="A372" s="48"/>
      <c r="B372" s="48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2.75" customHeight="1" x14ac:dyDescent="0.2">
      <c r="A373" s="48"/>
      <c r="B373" s="48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2.75" customHeight="1" x14ac:dyDescent="0.2">
      <c r="A374" s="48"/>
      <c r="B374" s="48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2.75" customHeight="1" x14ac:dyDescent="0.2">
      <c r="A375" s="48"/>
      <c r="B375" s="48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2.75" customHeight="1" x14ac:dyDescent="0.2">
      <c r="A376" s="48"/>
      <c r="B376" s="48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2.75" customHeight="1" x14ac:dyDescent="0.2">
      <c r="A377" s="48"/>
      <c r="B377" s="48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2.75" customHeight="1" x14ac:dyDescent="0.2">
      <c r="A378" s="48"/>
      <c r="B378" s="48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2.75" customHeight="1" x14ac:dyDescent="0.2">
      <c r="A379" s="48"/>
      <c r="B379" s="48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2.75" customHeight="1" x14ac:dyDescent="0.2">
      <c r="A380" s="48"/>
      <c r="B380" s="48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2.75" customHeight="1" x14ac:dyDescent="0.2">
      <c r="A381" s="48"/>
      <c r="B381" s="48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2.75" customHeight="1" x14ac:dyDescent="0.2">
      <c r="A382" s="48"/>
      <c r="B382" s="48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2.75" customHeight="1" x14ac:dyDescent="0.2">
      <c r="A383" s="48"/>
      <c r="B383" s="48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2.75" customHeight="1" x14ac:dyDescent="0.2">
      <c r="A384" s="48"/>
      <c r="B384" s="48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2.75" customHeight="1" x14ac:dyDescent="0.2">
      <c r="A385" s="48"/>
      <c r="B385" s="48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2.75" customHeight="1" x14ac:dyDescent="0.2">
      <c r="A386" s="48"/>
      <c r="B386" s="48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2.75" customHeight="1" x14ac:dyDescent="0.2">
      <c r="A387" s="48"/>
      <c r="B387" s="48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2.75" customHeight="1" x14ac:dyDescent="0.2">
      <c r="A388" s="48"/>
      <c r="B388" s="48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2.75" customHeight="1" x14ac:dyDescent="0.2">
      <c r="A389" s="48"/>
      <c r="B389" s="48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2.75" customHeight="1" x14ac:dyDescent="0.2">
      <c r="A390" s="48"/>
      <c r="B390" s="48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2.75" customHeight="1" x14ac:dyDescent="0.2">
      <c r="A391" s="48"/>
      <c r="B391" s="48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2.75" customHeight="1" x14ac:dyDescent="0.2">
      <c r="A392" s="48"/>
      <c r="B392" s="48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2.75" customHeight="1" x14ac:dyDescent="0.2">
      <c r="A393" s="48"/>
      <c r="B393" s="48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2.75" customHeight="1" x14ac:dyDescent="0.2">
      <c r="A394" s="48"/>
      <c r="B394" s="48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2.75" customHeight="1" x14ac:dyDescent="0.2">
      <c r="A395" s="48"/>
      <c r="B395" s="48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2.75" customHeight="1" x14ac:dyDescent="0.2">
      <c r="A396" s="48"/>
      <c r="B396" s="48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2.75" customHeight="1" x14ac:dyDescent="0.2">
      <c r="A397" s="48"/>
      <c r="B397" s="48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2.75" customHeight="1" x14ac:dyDescent="0.2">
      <c r="A398" s="48"/>
      <c r="B398" s="48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2.75" customHeight="1" x14ac:dyDescent="0.2">
      <c r="A399" s="48"/>
      <c r="B399" s="48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2.75" customHeight="1" x14ac:dyDescent="0.2">
      <c r="A400" s="48"/>
      <c r="B400" s="48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2.75" customHeight="1" x14ac:dyDescent="0.2">
      <c r="A401" s="48"/>
      <c r="B401" s="48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2.75" customHeight="1" x14ac:dyDescent="0.2">
      <c r="A402" s="48"/>
      <c r="B402" s="48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2.75" customHeight="1" x14ac:dyDescent="0.2">
      <c r="A403" s="48"/>
      <c r="B403" s="48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2.75" customHeight="1" x14ac:dyDescent="0.2">
      <c r="A404" s="48"/>
      <c r="B404" s="48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2.75" customHeight="1" x14ac:dyDescent="0.2">
      <c r="A405" s="48"/>
      <c r="B405" s="48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2.75" customHeight="1" x14ac:dyDescent="0.2">
      <c r="A406" s="48"/>
      <c r="B406" s="48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2.75" customHeight="1" x14ac:dyDescent="0.2">
      <c r="A407" s="48"/>
      <c r="B407" s="48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2.75" customHeight="1" x14ac:dyDescent="0.2">
      <c r="A408" s="48"/>
      <c r="B408" s="48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2.75" customHeight="1" x14ac:dyDescent="0.2">
      <c r="A409" s="48"/>
      <c r="B409" s="48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2.75" customHeight="1" x14ac:dyDescent="0.2">
      <c r="A410" s="48"/>
      <c r="B410" s="48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2.75" customHeight="1" x14ac:dyDescent="0.2">
      <c r="A411" s="48"/>
      <c r="B411" s="48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2.75" customHeight="1" x14ac:dyDescent="0.2">
      <c r="A412" s="48"/>
      <c r="B412" s="48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2.75" customHeight="1" x14ac:dyDescent="0.2">
      <c r="A413" s="48"/>
      <c r="B413" s="48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2.75" customHeight="1" x14ac:dyDescent="0.2">
      <c r="A414" s="48"/>
      <c r="B414" s="48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2.75" customHeight="1" x14ac:dyDescent="0.2">
      <c r="A415" s="48"/>
      <c r="B415" s="48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2.75" customHeight="1" x14ac:dyDescent="0.2">
      <c r="A416" s="48"/>
      <c r="B416" s="48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2.75" customHeight="1" x14ac:dyDescent="0.2">
      <c r="A417" s="48"/>
      <c r="B417" s="48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2.75" customHeight="1" x14ac:dyDescent="0.2">
      <c r="A418" s="48"/>
      <c r="B418" s="48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2.75" customHeight="1" x14ac:dyDescent="0.2">
      <c r="A419" s="48"/>
      <c r="B419" s="48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2.75" customHeight="1" x14ac:dyDescent="0.2">
      <c r="A420" s="48"/>
      <c r="B420" s="48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2.75" customHeight="1" x14ac:dyDescent="0.2">
      <c r="A421" s="48"/>
      <c r="B421" s="48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2.75" customHeight="1" x14ac:dyDescent="0.2">
      <c r="A422" s="48"/>
      <c r="B422" s="48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2.75" customHeight="1" x14ac:dyDescent="0.2">
      <c r="A423" s="48"/>
      <c r="B423" s="48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2.75" customHeight="1" x14ac:dyDescent="0.2">
      <c r="A424" s="48"/>
      <c r="B424" s="48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2.75" customHeight="1" x14ac:dyDescent="0.2">
      <c r="A425" s="48"/>
      <c r="B425" s="48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2.75" customHeight="1" x14ac:dyDescent="0.2">
      <c r="A426" s="48"/>
      <c r="B426" s="48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2.75" customHeight="1" x14ac:dyDescent="0.2">
      <c r="A427" s="48"/>
      <c r="B427" s="48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2.75" customHeight="1" x14ac:dyDescent="0.2">
      <c r="A428" s="48"/>
      <c r="B428" s="48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2.75" customHeight="1" x14ac:dyDescent="0.2">
      <c r="A429" s="48"/>
      <c r="B429" s="48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2.75" customHeight="1" x14ac:dyDescent="0.2">
      <c r="A430" s="48"/>
      <c r="B430" s="48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2.75" customHeight="1" x14ac:dyDescent="0.2">
      <c r="A431" s="48"/>
      <c r="B431" s="48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2.75" customHeight="1" x14ac:dyDescent="0.2">
      <c r="A432" s="48"/>
      <c r="B432" s="48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2.75" customHeight="1" x14ac:dyDescent="0.2">
      <c r="A433" s="48"/>
      <c r="B433" s="48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2.75" customHeight="1" x14ac:dyDescent="0.2">
      <c r="A434" s="48"/>
      <c r="B434" s="48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2.75" customHeight="1" x14ac:dyDescent="0.2">
      <c r="A435" s="48"/>
      <c r="B435" s="48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2.75" customHeight="1" x14ac:dyDescent="0.2">
      <c r="A436" s="48"/>
      <c r="B436" s="48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2.75" customHeight="1" x14ac:dyDescent="0.2">
      <c r="A437" s="48"/>
      <c r="B437" s="48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2.75" customHeight="1" x14ac:dyDescent="0.2">
      <c r="A438" s="48"/>
      <c r="B438" s="48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2.75" customHeight="1" x14ac:dyDescent="0.2">
      <c r="A439" s="48"/>
      <c r="B439" s="48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2.75" customHeight="1" x14ac:dyDescent="0.2">
      <c r="A440" s="48"/>
      <c r="B440" s="48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2.75" customHeight="1" x14ac:dyDescent="0.2">
      <c r="A441" s="48"/>
      <c r="B441" s="48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2.75" customHeight="1" x14ac:dyDescent="0.2">
      <c r="A442" s="48"/>
      <c r="B442" s="48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2.75" customHeight="1" x14ac:dyDescent="0.2">
      <c r="A443" s="48"/>
      <c r="B443" s="48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2.75" customHeight="1" x14ac:dyDescent="0.2">
      <c r="A444" s="48"/>
      <c r="B444" s="48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2.75" customHeight="1" x14ac:dyDescent="0.2">
      <c r="A445" s="48"/>
      <c r="B445" s="48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2.75" customHeight="1" x14ac:dyDescent="0.2">
      <c r="A446" s="48"/>
      <c r="B446" s="48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2.75" customHeight="1" x14ac:dyDescent="0.2">
      <c r="A447" s="48"/>
      <c r="B447" s="48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2.75" customHeight="1" x14ac:dyDescent="0.2">
      <c r="A448" s="48"/>
      <c r="B448" s="48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2.75" customHeight="1" x14ac:dyDescent="0.2">
      <c r="A449" s="48"/>
      <c r="B449" s="48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2.75" customHeight="1" x14ac:dyDescent="0.2">
      <c r="A450" s="48"/>
      <c r="B450" s="48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2.75" customHeight="1" x14ac:dyDescent="0.2">
      <c r="A451" s="48"/>
      <c r="B451" s="48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2.75" customHeight="1" x14ac:dyDescent="0.2">
      <c r="A452" s="48"/>
      <c r="B452" s="48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2.75" customHeight="1" x14ac:dyDescent="0.2">
      <c r="A453" s="48"/>
      <c r="B453" s="48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2.75" customHeight="1" x14ac:dyDescent="0.2">
      <c r="A454" s="48"/>
      <c r="B454" s="48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2.75" customHeight="1" x14ac:dyDescent="0.2">
      <c r="A455" s="48"/>
      <c r="B455" s="48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2.75" customHeight="1" x14ac:dyDescent="0.2">
      <c r="A456" s="48"/>
      <c r="B456" s="48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2.75" customHeight="1" x14ac:dyDescent="0.2">
      <c r="A457" s="48"/>
      <c r="B457" s="48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2.75" customHeight="1" x14ac:dyDescent="0.2">
      <c r="A458" s="48"/>
      <c r="B458" s="48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2.75" customHeight="1" x14ac:dyDescent="0.2">
      <c r="A459" s="48"/>
      <c r="B459" s="48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2.75" customHeight="1" x14ac:dyDescent="0.2">
      <c r="A460" s="48"/>
      <c r="B460" s="48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2.75" customHeight="1" x14ac:dyDescent="0.2">
      <c r="A461" s="48"/>
      <c r="B461" s="48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2.75" customHeight="1" x14ac:dyDescent="0.2">
      <c r="A462" s="48"/>
      <c r="B462" s="48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2.75" customHeight="1" x14ac:dyDescent="0.2">
      <c r="A463" s="48"/>
      <c r="B463" s="48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2.75" customHeight="1" x14ac:dyDescent="0.2">
      <c r="A464" s="48"/>
      <c r="B464" s="48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2.75" customHeight="1" x14ac:dyDescent="0.2">
      <c r="A465" s="48"/>
      <c r="B465" s="48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2.75" customHeight="1" x14ac:dyDescent="0.2">
      <c r="A466" s="48"/>
      <c r="B466" s="48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2.75" customHeight="1" x14ac:dyDescent="0.2">
      <c r="A467" s="48"/>
      <c r="B467" s="48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2.75" customHeight="1" x14ac:dyDescent="0.2">
      <c r="A468" s="48"/>
      <c r="B468" s="48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2.75" customHeight="1" x14ac:dyDescent="0.2">
      <c r="A469" s="48"/>
      <c r="B469" s="48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2.75" customHeight="1" x14ac:dyDescent="0.2">
      <c r="A470" s="48"/>
      <c r="B470" s="48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2.75" customHeight="1" x14ac:dyDescent="0.2">
      <c r="A471" s="48"/>
      <c r="B471" s="48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2.75" customHeight="1" x14ac:dyDescent="0.2">
      <c r="A472" s="48"/>
      <c r="B472" s="48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2.75" customHeight="1" x14ac:dyDescent="0.2">
      <c r="A473" s="48"/>
      <c r="B473" s="48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2.75" customHeight="1" x14ac:dyDescent="0.2">
      <c r="A474" s="48"/>
      <c r="B474" s="48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2.75" customHeight="1" x14ac:dyDescent="0.2">
      <c r="A475" s="48"/>
      <c r="B475" s="48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2.75" customHeight="1" x14ac:dyDescent="0.2">
      <c r="A476" s="48"/>
      <c r="B476" s="48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2.75" customHeight="1" x14ac:dyDescent="0.2">
      <c r="A477" s="48"/>
      <c r="B477" s="48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2.75" customHeight="1" x14ac:dyDescent="0.2">
      <c r="A478" s="48"/>
      <c r="B478" s="48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2.75" customHeight="1" x14ac:dyDescent="0.2">
      <c r="A479" s="48"/>
      <c r="B479" s="48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2.75" customHeight="1" x14ac:dyDescent="0.2">
      <c r="A480" s="48"/>
      <c r="B480" s="48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2.75" customHeight="1" x14ac:dyDescent="0.2">
      <c r="A481" s="48"/>
      <c r="B481" s="48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2.75" customHeight="1" x14ac:dyDescent="0.2">
      <c r="A482" s="48"/>
      <c r="B482" s="48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2.75" customHeight="1" x14ac:dyDescent="0.2">
      <c r="A483" s="48"/>
      <c r="B483" s="48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2.75" customHeight="1" x14ac:dyDescent="0.2">
      <c r="A484" s="48"/>
      <c r="B484" s="48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2.75" customHeight="1" x14ac:dyDescent="0.2">
      <c r="A485" s="48"/>
      <c r="B485" s="48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2.75" customHeight="1" x14ac:dyDescent="0.2">
      <c r="A486" s="48"/>
      <c r="B486" s="48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2.75" customHeight="1" x14ac:dyDescent="0.2">
      <c r="A487" s="48"/>
      <c r="B487" s="48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2.75" customHeight="1" x14ac:dyDescent="0.2">
      <c r="A488" s="48"/>
      <c r="B488" s="48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2.75" customHeight="1" x14ac:dyDescent="0.2">
      <c r="A489" s="48"/>
      <c r="B489" s="48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2.75" customHeight="1" x14ac:dyDescent="0.2">
      <c r="A490" s="48"/>
      <c r="B490" s="48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2.75" customHeight="1" x14ac:dyDescent="0.2">
      <c r="A491" s="48"/>
      <c r="B491" s="48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2.75" customHeight="1" x14ac:dyDescent="0.2">
      <c r="A492" s="48"/>
      <c r="B492" s="48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2.75" customHeight="1" x14ac:dyDescent="0.2">
      <c r="A493" s="48"/>
      <c r="B493" s="48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2.75" customHeight="1" x14ac:dyDescent="0.2">
      <c r="A494" s="48"/>
      <c r="B494" s="48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2.75" customHeight="1" x14ac:dyDescent="0.2">
      <c r="A495" s="48"/>
      <c r="B495" s="48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2.75" customHeight="1" x14ac:dyDescent="0.2">
      <c r="A496" s="48"/>
      <c r="B496" s="48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2.75" customHeight="1" x14ac:dyDescent="0.2">
      <c r="A497" s="48"/>
      <c r="B497" s="48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2.75" customHeight="1" x14ac:dyDescent="0.2">
      <c r="A498" s="48"/>
      <c r="B498" s="48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2.75" customHeight="1" x14ac:dyDescent="0.2">
      <c r="A499" s="48"/>
      <c r="B499" s="48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2.75" customHeight="1" x14ac:dyDescent="0.2">
      <c r="A500" s="48"/>
      <c r="B500" s="48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2.75" customHeight="1" x14ac:dyDescent="0.2">
      <c r="A501" s="48"/>
      <c r="B501" s="48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2.75" customHeight="1" x14ac:dyDescent="0.2">
      <c r="A502" s="48"/>
      <c r="B502" s="48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2.75" customHeight="1" x14ac:dyDescent="0.2">
      <c r="A503" s="48"/>
      <c r="B503" s="48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2.75" customHeight="1" x14ac:dyDescent="0.2">
      <c r="A504" s="48"/>
      <c r="B504" s="48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2.75" customHeight="1" x14ac:dyDescent="0.2">
      <c r="A505" s="48"/>
      <c r="B505" s="48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2.75" customHeight="1" x14ac:dyDescent="0.2">
      <c r="A506" s="48"/>
      <c r="B506" s="48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2.75" customHeight="1" x14ac:dyDescent="0.2">
      <c r="A507" s="48"/>
      <c r="B507" s="48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2.75" customHeight="1" x14ac:dyDescent="0.2">
      <c r="A508" s="48"/>
      <c r="B508" s="48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2.75" customHeight="1" x14ac:dyDescent="0.2">
      <c r="A509" s="48"/>
      <c r="B509" s="48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2.75" customHeight="1" x14ac:dyDescent="0.2">
      <c r="A510" s="48"/>
      <c r="B510" s="48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2.75" customHeight="1" x14ac:dyDescent="0.2">
      <c r="A511" s="48"/>
      <c r="B511" s="48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2.75" customHeight="1" x14ac:dyDescent="0.2">
      <c r="A512" s="48"/>
      <c r="B512" s="48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2.75" customHeight="1" x14ac:dyDescent="0.2">
      <c r="A513" s="48"/>
      <c r="B513" s="48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2.75" customHeight="1" x14ac:dyDescent="0.2">
      <c r="A514" s="48"/>
      <c r="B514" s="48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2.75" customHeight="1" x14ac:dyDescent="0.2">
      <c r="A515" s="48"/>
      <c r="B515" s="48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2.75" customHeight="1" x14ac:dyDescent="0.2">
      <c r="A516" s="48"/>
      <c r="B516" s="48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2.75" customHeight="1" x14ac:dyDescent="0.2">
      <c r="A517" s="48"/>
      <c r="B517" s="48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2.75" customHeight="1" x14ac:dyDescent="0.2">
      <c r="A518" s="48"/>
      <c r="B518" s="48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2.75" customHeight="1" x14ac:dyDescent="0.2">
      <c r="A519" s="48"/>
      <c r="B519" s="48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2.75" customHeight="1" x14ac:dyDescent="0.2">
      <c r="A520" s="48"/>
      <c r="B520" s="48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2.75" customHeight="1" x14ac:dyDescent="0.2">
      <c r="A521" s="48"/>
      <c r="B521" s="48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2.75" customHeight="1" x14ac:dyDescent="0.2">
      <c r="A522" s="48"/>
      <c r="B522" s="48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2.75" customHeight="1" x14ac:dyDescent="0.2">
      <c r="A523" s="48"/>
      <c r="B523" s="48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2.75" customHeight="1" x14ac:dyDescent="0.2">
      <c r="A524" s="48"/>
      <c r="B524" s="48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2.75" customHeight="1" x14ac:dyDescent="0.2">
      <c r="A525" s="48"/>
      <c r="B525" s="48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2.75" customHeight="1" x14ac:dyDescent="0.2">
      <c r="A526" s="48"/>
      <c r="B526" s="48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2.75" customHeight="1" x14ac:dyDescent="0.2">
      <c r="A527" s="48"/>
      <c r="B527" s="48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2.75" customHeight="1" x14ac:dyDescent="0.2">
      <c r="A528" s="48"/>
      <c r="B528" s="48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2.75" customHeight="1" x14ac:dyDescent="0.2">
      <c r="A529" s="48"/>
      <c r="B529" s="48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2.75" customHeight="1" x14ac:dyDescent="0.2">
      <c r="A530" s="48"/>
      <c r="B530" s="48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2.75" customHeight="1" x14ac:dyDescent="0.2">
      <c r="A531" s="48"/>
      <c r="B531" s="48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2.75" customHeight="1" x14ac:dyDescent="0.2">
      <c r="A532" s="48"/>
      <c r="B532" s="48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2.75" customHeight="1" x14ac:dyDescent="0.2">
      <c r="A533" s="48"/>
      <c r="B533" s="48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2.75" customHeight="1" x14ac:dyDescent="0.2">
      <c r="A534" s="48"/>
      <c r="B534" s="48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2.75" customHeight="1" x14ac:dyDescent="0.2">
      <c r="A535" s="48"/>
      <c r="B535" s="48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2.75" customHeight="1" x14ac:dyDescent="0.2">
      <c r="A536" s="48"/>
      <c r="B536" s="48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2.75" customHeight="1" x14ac:dyDescent="0.2">
      <c r="A537" s="48"/>
      <c r="B537" s="48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2.75" customHeight="1" x14ac:dyDescent="0.2">
      <c r="A538" s="48"/>
      <c r="B538" s="48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2.75" customHeight="1" x14ac:dyDescent="0.2">
      <c r="A539" s="48"/>
      <c r="B539" s="48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2.75" customHeight="1" x14ac:dyDescent="0.2">
      <c r="A540" s="48"/>
      <c r="B540" s="48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2.75" customHeight="1" x14ac:dyDescent="0.2">
      <c r="A541" s="48"/>
      <c r="B541" s="48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2.75" customHeight="1" x14ac:dyDescent="0.2">
      <c r="A542" s="48"/>
      <c r="B542" s="48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2.75" customHeight="1" x14ac:dyDescent="0.2">
      <c r="A543" s="48"/>
      <c r="B543" s="48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2.75" customHeight="1" x14ac:dyDescent="0.2">
      <c r="A544" s="48"/>
      <c r="B544" s="48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2.75" customHeight="1" x14ac:dyDescent="0.2">
      <c r="A545" s="48"/>
      <c r="B545" s="48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2.75" customHeight="1" x14ac:dyDescent="0.2">
      <c r="A546" s="48"/>
      <c r="B546" s="48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2.75" customHeight="1" x14ac:dyDescent="0.2">
      <c r="A547" s="48"/>
      <c r="B547" s="48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2.75" customHeight="1" x14ac:dyDescent="0.2">
      <c r="A548" s="48"/>
      <c r="B548" s="48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2.75" customHeight="1" x14ac:dyDescent="0.2">
      <c r="A549" s="48"/>
      <c r="B549" s="48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2.75" customHeight="1" x14ac:dyDescent="0.2">
      <c r="A550" s="48"/>
      <c r="B550" s="48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2.75" customHeight="1" x14ac:dyDescent="0.2">
      <c r="A551" s="48"/>
      <c r="B551" s="48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2.75" customHeight="1" x14ac:dyDescent="0.2">
      <c r="A552" s="48"/>
      <c r="B552" s="48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2.75" customHeight="1" x14ac:dyDescent="0.2">
      <c r="A553" s="48"/>
      <c r="B553" s="48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2.75" customHeight="1" x14ac:dyDescent="0.2">
      <c r="A554" s="48"/>
      <c r="B554" s="48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2.75" customHeight="1" x14ac:dyDescent="0.2">
      <c r="A555" s="48"/>
      <c r="B555" s="48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2.75" customHeight="1" x14ac:dyDescent="0.2">
      <c r="A556" s="48"/>
      <c r="B556" s="48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2.75" customHeight="1" x14ac:dyDescent="0.2">
      <c r="A557" s="48"/>
      <c r="B557" s="48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2.75" customHeight="1" x14ac:dyDescent="0.2">
      <c r="A558" s="48"/>
      <c r="B558" s="48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2.75" customHeight="1" x14ac:dyDescent="0.2">
      <c r="A559" s="48"/>
      <c r="B559" s="48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2.75" customHeight="1" x14ac:dyDescent="0.2">
      <c r="A560" s="48"/>
      <c r="B560" s="48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2.75" customHeight="1" x14ac:dyDescent="0.2">
      <c r="A561" s="48"/>
      <c r="B561" s="48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2.75" customHeight="1" x14ac:dyDescent="0.2">
      <c r="A562" s="48"/>
      <c r="B562" s="48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2.75" customHeight="1" x14ac:dyDescent="0.2">
      <c r="A563" s="48"/>
      <c r="B563" s="48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2.75" customHeight="1" x14ac:dyDescent="0.2">
      <c r="A564" s="48"/>
      <c r="B564" s="48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2.75" customHeight="1" x14ac:dyDescent="0.2">
      <c r="A565" s="48"/>
      <c r="B565" s="48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2.75" customHeight="1" x14ac:dyDescent="0.2">
      <c r="A566" s="48"/>
      <c r="B566" s="48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2.75" customHeight="1" x14ac:dyDescent="0.2">
      <c r="A567" s="48"/>
      <c r="B567" s="48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2.75" customHeight="1" x14ac:dyDescent="0.2">
      <c r="A568" s="48"/>
      <c r="B568" s="48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2.75" customHeight="1" x14ac:dyDescent="0.2">
      <c r="A569" s="48"/>
      <c r="B569" s="48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2.75" customHeight="1" x14ac:dyDescent="0.2">
      <c r="A570" s="48"/>
      <c r="B570" s="48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2.75" customHeight="1" x14ac:dyDescent="0.2">
      <c r="A571" s="48"/>
      <c r="B571" s="48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2.75" customHeight="1" x14ac:dyDescent="0.2">
      <c r="A572" s="48"/>
      <c r="B572" s="48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2.75" customHeight="1" x14ac:dyDescent="0.2">
      <c r="A573" s="48"/>
      <c r="B573" s="48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2.75" customHeight="1" x14ac:dyDescent="0.2">
      <c r="A574" s="48"/>
      <c r="B574" s="48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2.75" customHeight="1" x14ac:dyDescent="0.2">
      <c r="A575" s="48"/>
      <c r="B575" s="48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2.75" customHeight="1" x14ac:dyDescent="0.2">
      <c r="A576" s="48"/>
      <c r="B576" s="48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2.75" customHeight="1" x14ac:dyDescent="0.2">
      <c r="A577" s="48"/>
      <c r="B577" s="48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2.75" customHeight="1" x14ac:dyDescent="0.2">
      <c r="A578" s="48"/>
      <c r="B578" s="48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2.75" customHeight="1" x14ac:dyDescent="0.2">
      <c r="A579" s="48"/>
      <c r="B579" s="48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2.75" customHeight="1" x14ac:dyDescent="0.2">
      <c r="A580" s="48"/>
      <c r="B580" s="48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2.75" customHeight="1" x14ac:dyDescent="0.2">
      <c r="A581" s="48"/>
      <c r="B581" s="48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2.75" customHeight="1" x14ac:dyDescent="0.2">
      <c r="A582" s="48"/>
      <c r="B582" s="48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2.75" customHeight="1" x14ac:dyDescent="0.2">
      <c r="A583" s="48"/>
      <c r="B583" s="48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2.75" customHeight="1" x14ac:dyDescent="0.2">
      <c r="A584" s="48"/>
      <c r="B584" s="48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2.75" customHeight="1" x14ac:dyDescent="0.2">
      <c r="A585" s="48"/>
      <c r="B585" s="48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2.75" customHeight="1" x14ac:dyDescent="0.2">
      <c r="A586" s="48"/>
      <c r="B586" s="48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2.75" customHeight="1" x14ac:dyDescent="0.2">
      <c r="A587" s="48"/>
      <c r="B587" s="48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2.75" customHeight="1" x14ac:dyDescent="0.2">
      <c r="A588" s="48"/>
      <c r="B588" s="48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2.75" customHeight="1" x14ac:dyDescent="0.2">
      <c r="A589" s="48"/>
      <c r="B589" s="48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2.75" customHeight="1" x14ac:dyDescent="0.2">
      <c r="A590" s="48"/>
      <c r="B590" s="48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2.75" customHeight="1" x14ac:dyDescent="0.2">
      <c r="A591" s="48"/>
      <c r="B591" s="48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2.75" customHeight="1" x14ac:dyDescent="0.2">
      <c r="A592" s="48"/>
      <c r="B592" s="48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2.75" customHeight="1" x14ac:dyDescent="0.2">
      <c r="A593" s="48"/>
      <c r="B593" s="48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2.75" customHeight="1" x14ac:dyDescent="0.2">
      <c r="A594" s="48"/>
      <c r="B594" s="48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2.75" customHeight="1" x14ac:dyDescent="0.2">
      <c r="A595" s="48"/>
      <c r="B595" s="48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2.75" customHeight="1" x14ac:dyDescent="0.2">
      <c r="A596" s="48"/>
      <c r="B596" s="48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2.75" customHeight="1" x14ac:dyDescent="0.2">
      <c r="A597" s="48"/>
      <c r="B597" s="48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2.75" customHeight="1" x14ac:dyDescent="0.2">
      <c r="A598" s="48"/>
      <c r="B598" s="48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2.75" customHeight="1" x14ac:dyDescent="0.2">
      <c r="A599" s="48"/>
      <c r="B599" s="48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2.75" customHeight="1" x14ac:dyDescent="0.2">
      <c r="A600" s="48"/>
      <c r="B600" s="48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2.75" customHeight="1" x14ac:dyDescent="0.2">
      <c r="A601" s="48"/>
      <c r="B601" s="48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2.75" customHeight="1" x14ac:dyDescent="0.2">
      <c r="A602" s="48"/>
      <c r="B602" s="48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2.75" customHeight="1" x14ac:dyDescent="0.2">
      <c r="A603" s="48"/>
      <c r="B603" s="48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2.75" customHeight="1" x14ac:dyDescent="0.2">
      <c r="A604" s="48"/>
      <c r="B604" s="48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2.75" customHeight="1" x14ac:dyDescent="0.2">
      <c r="A605" s="48"/>
      <c r="B605" s="48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2.75" customHeight="1" x14ac:dyDescent="0.2">
      <c r="A606" s="48"/>
      <c r="B606" s="48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2.75" customHeight="1" x14ac:dyDescent="0.2">
      <c r="A607" s="48"/>
      <c r="B607" s="48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2.75" customHeight="1" x14ac:dyDescent="0.2">
      <c r="A608" s="48"/>
      <c r="B608" s="48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2.75" customHeight="1" x14ac:dyDescent="0.2">
      <c r="A609" s="48"/>
      <c r="B609" s="48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2.75" customHeight="1" x14ac:dyDescent="0.2">
      <c r="A610" s="48"/>
      <c r="B610" s="48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2.75" customHeight="1" x14ac:dyDescent="0.2">
      <c r="A611" s="48"/>
      <c r="B611" s="48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2.75" customHeight="1" x14ac:dyDescent="0.2">
      <c r="A612" s="48"/>
      <c r="B612" s="48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2.75" customHeight="1" x14ac:dyDescent="0.2">
      <c r="A613" s="48"/>
      <c r="B613" s="48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2.75" customHeight="1" x14ac:dyDescent="0.2">
      <c r="A614" s="48"/>
      <c r="B614" s="48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2.75" customHeight="1" x14ac:dyDescent="0.2">
      <c r="A615" s="48"/>
      <c r="B615" s="48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2.75" customHeight="1" x14ac:dyDescent="0.2">
      <c r="A616" s="48"/>
      <c r="B616" s="48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2.75" customHeight="1" x14ac:dyDescent="0.2">
      <c r="A617" s="48"/>
      <c r="B617" s="48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2.75" customHeight="1" x14ac:dyDescent="0.2">
      <c r="A618" s="48"/>
      <c r="B618" s="48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2.75" customHeight="1" x14ac:dyDescent="0.2">
      <c r="A619" s="48"/>
      <c r="B619" s="48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2.75" customHeight="1" x14ac:dyDescent="0.2">
      <c r="A620" s="48"/>
      <c r="B620" s="48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2.75" customHeight="1" x14ac:dyDescent="0.2">
      <c r="A621" s="48"/>
      <c r="B621" s="48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2.75" customHeight="1" x14ac:dyDescent="0.2">
      <c r="A622" s="48"/>
      <c r="B622" s="48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2.75" customHeight="1" x14ac:dyDescent="0.2">
      <c r="A623" s="48"/>
      <c r="B623" s="48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2.75" customHeight="1" x14ac:dyDescent="0.2">
      <c r="A624" s="48"/>
      <c r="B624" s="48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2.75" customHeight="1" x14ac:dyDescent="0.2">
      <c r="A625" s="48"/>
      <c r="B625" s="48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2.75" customHeight="1" x14ac:dyDescent="0.2">
      <c r="A626" s="48"/>
      <c r="B626" s="48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2.75" customHeight="1" x14ac:dyDescent="0.2">
      <c r="A627" s="48"/>
      <c r="B627" s="48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2.75" customHeight="1" x14ac:dyDescent="0.2">
      <c r="A628" s="48"/>
      <c r="B628" s="48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2.75" customHeight="1" x14ac:dyDescent="0.2">
      <c r="A629" s="48"/>
      <c r="B629" s="48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2.75" customHeight="1" x14ac:dyDescent="0.2">
      <c r="A630" s="48"/>
      <c r="B630" s="48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2.75" customHeight="1" x14ac:dyDescent="0.2">
      <c r="A631" s="48"/>
      <c r="B631" s="48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2.75" customHeight="1" x14ac:dyDescent="0.2">
      <c r="A632" s="48"/>
      <c r="B632" s="48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2.75" customHeight="1" x14ac:dyDescent="0.2">
      <c r="A633" s="48"/>
      <c r="B633" s="48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2.75" customHeight="1" x14ac:dyDescent="0.2">
      <c r="A634" s="48"/>
      <c r="B634" s="48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2.75" customHeight="1" x14ac:dyDescent="0.2">
      <c r="A635" s="48"/>
      <c r="B635" s="48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2.75" customHeight="1" x14ac:dyDescent="0.2">
      <c r="A636" s="48"/>
      <c r="B636" s="48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2.75" customHeight="1" x14ac:dyDescent="0.2">
      <c r="A637" s="48"/>
      <c r="B637" s="48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2.75" customHeight="1" x14ac:dyDescent="0.2">
      <c r="A638" s="48"/>
      <c r="B638" s="48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2.75" customHeight="1" x14ac:dyDescent="0.2">
      <c r="A639" s="48"/>
      <c r="B639" s="48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2.75" customHeight="1" x14ac:dyDescent="0.2">
      <c r="A640" s="48"/>
      <c r="B640" s="48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2.75" customHeight="1" x14ac:dyDescent="0.2">
      <c r="A641" s="48"/>
      <c r="B641" s="48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2.75" customHeight="1" x14ac:dyDescent="0.2">
      <c r="A642" s="48"/>
      <c r="B642" s="48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2.75" customHeight="1" x14ac:dyDescent="0.2">
      <c r="A643" s="48"/>
      <c r="B643" s="48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2.75" customHeight="1" x14ac:dyDescent="0.2">
      <c r="A644" s="48"/>
      <c r="B644" s="48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2.75" customHeight="1" x14ac:dyDescent="0.2">
      <c r="A645" s="48"/>
      <c r="B645" s="48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2.75" customHeight="1" x14ac:dyDescent="0.2">
      <c r="A646" s="48"/>
      <c r="B646" s="48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2.75" customHeight="1" x14ac:dyDescent="0.2">
      <c r="A647" s="48"/>
      <c r="B647" s="48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2.75" customHeight="1" x14ac:dyDescent="0.2">
      <c r="A648" s="48"/>
      <c r="B648" s="48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2.75" customHeight="1" x14ac:dyDescent="0.2">
      <c r="A649" s="48"/>
      <c r="B649" s="48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2.75" customHeight="1" x14ac:dyDescent="0.2">
      <c r="A650" s="48"/>
      <c r="B650" s="48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2.75" customHeight="1" x14ac:dyDescent="0.2">
      <c r="A651" s="48"/>
      <c r="B651" s="48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2.75" customHeight="1" x14ac:dyDescent="0.2">
      <c r="A652" s="48"/>
      <c r="B652" s="48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2.75" customHeight="1" x14ac:dyDescent="0.2">
      <c r="A653" s="48"/>
      <c r="B653" s="48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2.75" customHeight="1" x14ac:dyDescent="0.2">
      <c r="A654" s="48"/>
      <c r="B654" s="48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2.75" customHeight="1" x14ac:dyDescent="0.2">
      <c r="A655" s="48"/>
      <c r="B655" s="48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2.75" customHeight="1" x14ac:dyDescent="0.2">
      <c r="A656" s="48"/>
      <c r="B656" s="48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2.75" customHeight="1" x14ac:dyDescent="0.2">
      <c r="A657" s="48"/>
      <c r="B657" s="48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2.75" customHeight="1" x14ac:dyDescent="0.2">
      <c r="A658" s="48"/>
      <c r="B658" s="48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2.75" customHeight="1" x14ac:dyDescent="0.2">
      <c r="A659" s="48"/>
      <c r="B659" s="48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2.75" customHeight="1" x14ac:dyDescent="0.2">
      <c r="A660" s="48"/>
      <c r="B660" s="48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2.75" customHeight="1" x14ac:dyDescent="0.2">
      <c r="A661" s="48"/>
      <c r="B661" s="48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2.75" customHeight="1" x14ac:dyDescent="0.2">
      <c r="A662" s="48"/>
      <c r="B662" s="48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2.75" customHeight="1" x14ac:dyDescent="0.2">
      <c r="A663" s="48"/>
      <c r="B663" s="48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2.75" customHeight="1" x14ac:dyDescent="0.2">
      <c r="A664" s="48"/>
      <c r="B664" s="48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2.75" customHeight="1" x14ac:dyDescent="0.2">
      <c r="A665" s="48"/>
      <c r="B665" s="48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2.75" customHeight="1" x14ac:dyDescent="0.2">
      <c r="A666" s="48"/>
      <c r="B666" s="48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2.75" customHeight="1" x14ac:dyDescent="0.2">
      <c r="A667" s="48"/>
      <c r="B667" s="48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2.75" customHeight="1" x14ac:dyDescent="0.2">
      <c r="A668" s="48"/>
      <c r="B668" s="48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2.75" customHeight="1" x14ac:dyDescent="0.2">
      <c r="A669" s="48"/>
      <c r="B669" s="48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2.75" customHeight="1" x14ac:dyDescent="0.2">
      <c r="A670" s="48"/>
      <c r="B670" s="48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2.75" customHeight="1" x14ac:dyDescent="0.2">
      <c r="A671" s="48"/>
      <c r="B671" s="48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2.75" customHeight="1" x14ac:dyDescent="0.2">
      <c r="A672" s="48"/>
      <c r="B672" s="48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2.75" customHeight="1" x14ac:dyDescent="0.2">
      <c r="A673" s="48"/>
      <c r="B673" s="48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2.75" customHeight="1" x14ac:dyDescent="0.2">
      <c r="A674" s="48"/>
      <c r="B674" s="48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2.75" customHeight="1" x14ac:dyDescent="0.2">
      <c r="A675" s="48"/>
      <c r="B675" s="48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2.75" customHeight="1" x14ac:dyDescent="0.2">
      <c r="A676" s="48"/>
      <c r="B676" s="48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2.75" customHeight="1" x14ac:dyDescent="0.2">
      <c r="A677" s="48"/>
      <c r="B677" s="48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2.75" customHeight="1" x14ac:dyDescent="0.2">
      <c r="A678" s="48"/>
      <c r="B678" s="48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2.75" customHeight="1" x14ac:dyDescent="0.2">
      <c r="A679" s="48"/>
      <c r="B679" s="48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2.75" customHeight="1" x14ac:dyDescent="0.2">
      <c r="A680" s="48"/>
      <c r="B680" s="48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2.75" customHeight="1" x14ac:dyDescent="0.2">
      <c r="A681" s="48"/>
      <c r="B681" s="48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2.75" customHeight="1" x14ac:dyDescent="0.2">
      <c r="A682" s="48"/>
      <c r="B682" s="48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2.75" customHeight="1" x14ac:dyDescent="0.2">
      <c r="A683" s="48"/>
      <c r="B683" s="48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2.75" customHeight="1" x14ac:dyDescent="0.2">
      <c r="A684" s="48"/>
      <c r="B684" s="48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2.75" customHeight="1" x14ac:dyDescent="0.2">
      <c r="A685" s="48"/>
      <c r="B685" s="48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2.75" customHeight="1" x14ac:dyDescent="0.2">
      <c r="A686" s="48"/>
      <c r="B686" s="48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2.75" customHeight="1" x14ac:dyDescent="0.2">
      <c r="A687" s="48"/>
      <c r="B687" s="48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2.75" customHeight="1" x14ac:dyDescent="0.2">
      <c r="A688" s="48"/>
      <c r="B688" s="48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2.75" customHeight="1" x14ac:dyDescent="0.2">
      <c r="A689" s="48"/>
      <c r="B689" s="48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2.75" customHeight="1" x14ac:dyDescent="0.2">
      <c r="A690" s="48"/>
      <c r="B690" s="48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2.75" customHeight="1" x14ac:dyDescent="0.2">
      <c r="A691" s="48"/>
      <c r="B691" s="48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2.75" customHeight="1" x14ac:dyDescent="0.2">
      <c r="A692" s="48"/>
      <c r="B692" s="48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2.75" customHeight="1" x14ac:dyDescent="0.2">
      <c r="A693" s="48"/>
      <c r="B693" s="48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2.75" customHeight="1" x14ac:dyDescent="0.2">
      <c r="A694" s="48"/>
      <c r="B694" s="48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2.75" customHeight="1" x14ac:dyDescent="0.2">
      <c r="A695" s="48"/>
      <c r="B695" s="48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2.75" customHeight="1" x14ac:dyDescent="0.2">
      <c r="A696" s="48"/>
      <c r="B696" s="48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2.75" customHeight="1" x14ac:dyDescent="0.2">
      <c r="A697" s="48"/>
      <c r="B697" s="48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2.75" customHeight="1" x14ac:dyDescent="0.2">
      <c r="A698" s="48"/>
      <c r="B698" s="48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2.75" customHeight="1" x14ac:dyDescent="0.2">
      <c r="A699" s="48"/>
      <c r="B699" s="48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2.75" customHeight="1" x14ac:dyDescent="0.2">
      <c r="A700" s="48"/>
      <c r="B700" s="48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2.75" customHeight="1" x14ac:dyDescent="0.2">
      <c r="A701" s="48"/>
      <c r="B701" s="48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2.75" customHeight="1" x14ac:dyDescent="0.2">
      <c r="A702" s="48"/>
      <c r="B702" s="48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2.75" customHeight="1" x14ac:dyDescent="0.2">
      <c r="A703" s="48"/>
      <c r="B703" s="48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2.75" customHeight="1" x14ac:dyDescent="0.2">
      <c r="A704" s="48"/>
      <c r="B704" s="48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2.75" customHeight="1" x14ac:dyDescent="0.2">
      <c r="A705" s="48"/>
      <c r="B705" s="48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2.75" customHeight="1" x14ac:dyDescent="0.2">
      <c r="A706" s="48"/>
      <c r="B706" s="48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2.75" customHeight="1" x14ac:dyDescent="0.2">
      <c r="A707" s="48"/>
      <c r="B707" s="48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2.75" customHeight="1" x14ac:dyDescent="0.2">
      <c r="A708" s="48"/>
      <c r="B708" s="48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2.75" customHeight="1" x14ac:dyDescent="0.2">
      <c r="A709" s="48"/>
      <c r="B709" s="48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2.75" customHeight="1" x14ac:dyDescent="0.2">
      <c r="A710" s="48"/>
      <c r="B710" s="48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2.75" customHeight="1" x14ac:dyDescent="0.2">
      <c r="A711" s="48"/>
      <c r="B711" s="48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2.75" customHeight="1" x14ac:dyDescent="0.2">
      <c r="A712" s="48"/>
      <c r="B712" s="48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2.75" customHeight="1" x14ac:dyDescent="0.2">
      <c r="A713" s="48"/>
      <c r="B713" s="48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2.75" customHeight="1" x14ac:dyDescent="0.2">
      <c r="A714" s="48"/>
      <c r="B714" s="48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2.75" customHeight="1" x14ac:dyDescent="0.2">
      <c r="A715" s="48"/>
      <c r="B715" s="48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2.75" customHeight="1" x14ac:dyDescent="0.2">
      <c r="A716" s="48"/>
      <c r="B716" s="48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2.75" customHeight="1" x14ac:dyDescent="0.2">
      <c r="A717" s="48"/>
      <c r="B717" s="48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2.75" customHeight="1" x14ac:dyDescent="0.2">
      <c r="A718" s="48"/>
      <c r="B718" s="48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2.75" customHeight="1" x14ac:dyDescent="0.2">
      <c r="A719" s="48"/>
      <c r="B719" s="48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2.75" customHeight="1" x14ac:dyDescent="0.2">
      <c r="A720" s="48"/>
      <c r="B720" s="48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2.75" customHeight="1" x14ac:dyDescent="0.2">
      <c r="A721" s="48"/>
      <c r="B721" s="48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2.75" customHeight="1" x14ac:dyDescent="0.2">
      <c r="A722" s="48"/>
      <c r="B722" s="48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2.75" customHeight="1" x14ac:dyDescent="0.2">
      <c r="A723" s="48"/>
      <c r="B723" s="48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2.75" customHeight="1" x14ac:dyDescent="0.2">
      <c r="A724" s="48"/>
      <c r="B724" s="48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2.75" customHeight="1" x14ac:dyDescent="0.2">
      <c r="A725" s="48"/>
      <c r="B725" s="48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2.75" customHeight="1" x14ac:dyDescent="0.2">
      <c r="A726" s="48"/>
      <c r="B726" s="48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2.75" customHeight="1" x14ac:dyDescent="0.2">
      <c r="A727" s="48"/>
      <c r="B727" s="48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2.75" customHeight="1" x14ac:dyDescent="0.2">
      <c r="A728" s="48"/>
      <c r="B728" s="48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2.75" customHeight="1" x14ac:dyDescent="0.2">
      <c r="A729" s="48"/>
      <c r="B729" s="48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2.75" customHeight="1" x14ac:dyDescent="0.2">
      <c r="A730" s="48"/>
      <c r="B730" s="48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2.75" customHeight="1" x14ac:dyDescent="0.2">
      <c r="A731" s="48"/>
      <c r="B731" s="48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2.75" customHeight="1" x14ac:dyDescent="0.2">
      <c r="A732" s="48"/>
      <c r="B732" s="48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2.75" customHeight="1" x14ac:dyDescent="0.2">
      <c r="A733" s="48"/>
      <c r="B733" s="48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2.75" customHeight="1" x14ac:dyDescent="0.2">
      <c r="A734" s="48"/>
      <c r="B734" s="48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2.75" customHeight="1" x14ac:dyDescent="0.2">
      <c r="A735" s="48"/>
      <c r="B735" s="48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2.75" customHeight="1" x14ac:dyDescent="0.2">
      <c r="A736" s="48"/>
      <c r="B736" s="48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2.75" customHeight="1" x14ac:dyDescent="0.2">
      <c r="A737" s="48"/>
      <c r="B737" s="48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2.75" customHeight="1" x14ac:dyDescent="0.2">
      <c r="A738" s="48"/>
      <c r="B738" s="48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2.75" customHeight="1" x14ac:dyDescent="0.2">
      <c r="A739" s="48"/>
      <c r="B739" s="48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2.75" customHeight="1" x14ac:dyDescent="0.2">
      <c r="A740" s="48"/>
      <c r="B740" s="48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2.75" customHeight="1" x14ac:dyDescent="0.2">
      <c r="A741" s="48"/>
      <c r="B741" s="48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2.75" customHeight="1" x14ac:dyDescent="0.2">
      <c r="A742" s="48"/>
      <c r="B742" s="48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2.75" customHeight="1" x14ac:dyDescent="0.2">
      <c r="A743" s="48"/>
      <c r="B743" s="48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2.75" customHeight="1" x14ac:dyDescent="0.2">
      <c r="A744" s="48"/>
      <c r="B744" s="48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2.75" customHeight="1" x14ac:dyDescent="0.2">
      <c r="A745" s="48"/>
      <c r="B745" s="48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2.75" customHeight="1" x14ac:dyDescent="0.2">
      <c r="A746" s="48"/>
      <c r="B746" s="48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2.75" customHeight="1" x14ac:dyDescent="0.2">
      <c r="A747" s="48"/>
      <c r="B747" s="48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2.75" customHeight="1" x14ac:dyDescent="0.2">
      <c r="A748" s="48"/>
      <c r="B748" s="48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2.75" customHeight="1" x14ac:dyDescent="0.2">
      <c r="A749" s="48"/>
      <c r="B749" s="48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2.75" customHeight="1" x14ac:dyDescent="0.2">
      <c r="A750" s="48"/>
      <c r="B750" s="48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2.75" customHeight="1" x14ac:dyDescent="0.2">
      <c r="A751" s="48"/>
      <c r="B751" s="48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2.75" customHeight="1" x14ac:dyDescent="0.2">
      <c r="A752" s="48"/>
      <c r="B752" s="48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2.75" customHeight="1" x14ac:dyDescent="0.2">
      <c r="A753" s="48"/>
      <c r="B753" s="48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2.75" customHeight="1" x14ac:dyDescent="0.2">
      <c r="A754" s="48"/>
      <c r="B754" s="48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2.75" customHeight="1" x14ac:dyDescent="0.2">
      <c r="A755" s="48"/>
      <c r="B755" s="48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2.75" customHeight="1" x14ac:dyDescent="0.2">
      <c r="A756" s="48"/>
      <c r="B756" s="48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2.75" customHeight="1" x14ac:dyDescent="0.2">
      <c r="A757" s="48"/>
      <c r="B757" s="48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2.75" customHeight="1" x14ac:dyDescent="0.2">
      <c r="A758" s="48"/>
      <c r="B758" s="48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2.75" customHeight="1" x14ac:dyDescent="0.2">
      <c r="A759" s="48"/>
      <c r="B759" s="48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2.75" customHeight="1" x14ac:dyDescent="0.2">
      <c r="A760" s="48"/>
      <c r="B760" s="48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2.75" customHeight="1" x14ac:dyDescent="0.2">
      <c r="A761" s="48"/>
      <c r="B761" s="48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2.75" customHeight="1" x14ac:dyDescent="0.2">
      <c r="A762" s="48"/>
      <c r="B762" s="48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2.75" customHeight="1" x14ac:dyDescent="0.2">
      <c r="A763" s="48"/>
      <c r="B763" s="48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2.75" customHeight="1" x14ac:dyDescent="0.2">
      <c r="A764" s="48"/>
      <c r="B764" s="48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2.75" customHeight="1" x14ac:dyDescent="0.2">
      <c r="A765" s="48"/>
      <c r="B765" s="48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2.75" customHeight="1" x14ac:dyDescent="0.2">
      <c r="A766" s="48"/>
      <c r="B766" s="48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2.75" customHeight="1" x14ac:dyDescent="0.2">
      <c r="A767" s="48"/>
      <c r="B767" s="48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2.75" customHeight="1" x14ac:dyDescent="0.2">
      <c r="A768" s="48"/>
      <c r="B768" s="48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2.75" customHeight="1" x14ac:dyDescent="0.2">
      <c r="A769" s="48"/>
      <c r="B769" s="48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2.75" customHeight="1" x14ac:dyDescent="0.2">
      <c r="A770" s="48"/>
      <c r="B770" s="48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2.75" customHeight="1" x14ac:dyDescent="0.2">
      <c r="A771" s="48"/>
      <c r="B771" s="48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2.75" customHeight="1" x14ac:dyDescent="0.2">
      <c r="A772" s="48"/>
      <c r="B772" s="48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2.75" customHeight="1" x14ac:dyDescent="0.2">
      <c r="A773" s="48"/>
      <c r="B773" s="48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2.75" customHeight="1" x14ac:dyDescent="0.2">
      <c r="A774" s="48"/>
      <c r="B774" s="48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2.75" customHeight="1" x14ac:dyDescent="0.2">
      <c r="A775" s="48"/>
      <c r="B775" s="48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2.75" customHeight="1" x14ac:dyDescent="0.2">
      <c r="A776" s="48"/>
      <c r="B776" s="48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2.75" customHeight="1" x14ac:dyDescent="0.2">
      <c r="A777" s="48"/>
      <c r="B777" s="48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2.75" customHeight="1" x14ac:dyDescent="0.2">
      <c r="A778" s="48"/>
      <c r="B778" s="48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2.75" customHeight="1" x14ac:dyDescent="0.2">
      <c r="A779" s="48"/>
      <c r="B779" s="48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2.75" customHeight="1" x14ac:dyDescent="0.2">
      <c r="A780" s="48"/>
      <c r="B780" s="48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2.75" customHeight="1" x14ac:dyDescent="0.2">
      <c r="A781" s="48"/>
      <c r="B781" s="48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2.75" customHeight="1" x14ac:dyDescent="0.2">
      <c r="A782" s="48"/>
      <c r="B782" s="48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2.75" customHeight="1" x14ac:dyDescent="0.2">
      <c r="A783" s="48"/>
      <c r="B783" s="48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2.75" customHeight="1" x14ac:dyDescent="0.2">
      <c r="A784" s="48"/>
      <c r="B784" s="48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2.75" customHeight="1" x14ac:dyDescent="0.2">
      <c r="A785" s="48"/>
      <c r="B785" s="48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2.75" customHeight="1" x14ac:dyDescent="0.2">
      <c r="A786" s="48"/>
      <c r="B786" s="48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2.75" customHeight="1" x14ac:dyDescent="0.2">
      <c r="A787" s="48"/>
      <c r="B787" s="48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2.75" customHeight="1" x14ac:dyDescent="0.2">
      <c r="A788" s="48"/>
      <c r="B788" s="48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2.75" customHeight="1" x14ac:dyDescent="0.2">
      <c r="A789" s="48"/>
      <c r="B789" s="48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2.75" customHeight="1" x14ac:dyDescent="0.2">
      <c r="A790" s="48"/>
      <c r="B790" s="48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2.75" customHeight="1" x14ac:dyDescent="0.2">
      <c r="A791" s="48"/>
      <c r="B791" s="48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2.75" customHeight="1" x14ac:dyDescent="0.2">
      <c r="A792" s="48"/>
      <c r="B792" s="48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2.75" customHeight="1" x14ac:dyDescent="0.2">
      <c r="A793" s="48"/>
      <c r="B793" s="48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2.75" customHeight="1" x14ac:dyDescent="0.2">
      <c r="A794" s="48"/>
      <c r="B794" s="48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2.75" customHeight="1" x14ac:dyDescent="0.2">
      <c r="A795" s="48"/>
      <c r="B795" s="48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2.75" customHeight="1" x14ac:dyDescent="0.2">
      <c r="A796" s="48"/>
      <c r="B796" s="48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2.75" customHeight="1" x14ac:dyDescent="0.2">
      <c r="A797" s="48"/>
      <c r="B797" s="48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2.75" customHeight="1" x14ac:dyDescent="0.2">
      <c r="A798" s="48"/>
      <c r="B798" s="48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2.75" customHeight="1" x14ac:dyDescent="0.2">
      <c r="A799" s="48"/>
      <c r="B799" s="48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2.75" customHeight="1" x14ac:dyDescent="0.2">
      <c r="A800" s="48"/>
      <c r="B800" s="48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2.75" customHeight="1" x14ac:dyDescent="0.2">
      <c r="A801" s="48"/>
      <c r="B801" s="48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2.75" customHeight="1" x14ac:dyDescent="0.2">
      <c r="A802" s="48"/>
      <c r="B802" s="48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2.75" customHeight="1" x14ac:dyDescent="0.2">
      <c r="A803" s="48"/>
      <c r="B803" s="48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2.75" customHeight="1" x14ac:dyDescent="0.2">
      <c r="A804" s="48"/>
      <c r="B804" s="48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2.75" customHeight="1" x14ac:dyDescent="0.2">
      <c r="A805" s="48"/>
      <c r="B805" s="48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2.75" customHeight="1" x14ac:dyDescent="0.2">
      <c r="A806" s="48"/>
      <c r="B806" s="48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2.75" customHeight="1" x14ac:dyDescent="0.2">
      <c r="A807" s="48"/>
      <c r="B807" s="48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2.75" customHeight="1" x14ac:dyDescent="0.2">
      <c r="A808" s="48"/>
      <c r="B808" s="48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2.75" customHeight="1" x14ac:dyDescent="0.2">
      <c r="A809" s="48"/>
      <c r="B809" s="48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2.75" customHeight="1" x14ac:dyDescent="0.2">
      <c r="A810" s="48"/>
      <c r="B810" s="48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2.75" customHeight="1" x14ac:dyDescent="0.2">
      <c r="A811" s="48"/>
      <c r="B811" s="48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2.75" customHeight="1" x14ac:dyDescent="0.2">
      <c r="A812" s="48"/>
      <c r="B812" s="48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2.75" customHeight="1" x14ac:dyDescent="0.2">
      <c r="A813" s="48"/>
      <c r="B813" s="48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2.75" customHeight="1" x14ac:dyDescent="0.2">
      <c r="A814" s="48"/>
      <c r="B814" s="48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2.75" customHeight="1" x14ac:dyDescent="0.2">
      <c r="A815" s="48"/>
      <c r="B815" s="48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2.75" customHeight="1" x14ac:dyDescent="0.2">
      <c r="A816" s="48"/>
      <c r="B816" s="48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2.75" customHeight="1" x14ac:dyDescent="0.2">
      <c r="A817" s="48"/>
      <c r="B817" s="48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2.75" customHeight="1" x14ac:dyDescent="0.2">
      <c r="A818" s="48"/>
      <c r="B818" s="48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2.75" customHeight="1" x14ac:dyDescent="0.2">
      <c r="A819" s="48"/>
      <c r="B819" s="48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2.75" customHeight="1" x14ac:dyDescent="0.2">
      <c r="A820" s="48"/>
      <c r="B820" s="48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2.75" customHeight="1" x14ac:dyDescent="0.2">
      <c r="A821" s="48"/>
      <c r="B821" s="48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2.75" customHeight="1" x14ac:dyDescent="0.2">
      <c r="A822" s="48"/>
      <c r="B822" s="48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2.75" customHeight="1" x14ac:dyDescent="0.2">
      <c r="A823" s="48"/>
      <c r="B823" s="48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2.75" customHeight="1" x14ac:dyDescent="0.2">
      <c r="A824" s="48"/>
      <c r="B824" s="48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2.75" customHeight="1" x14ac:dyDescent="0.2">
      <c r="A825" s="48"/>
      <c r="B825" s="48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2.75" customHeight="1" x14ac:dyDescent="0.2">
      <c r="A826" s="48"/>
      <c r="B826" s="48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2.75" customHeight="1" x14ac:dyDescent="0.2">
      <c r="A827" s="48"/>
      <c r="B827" s="48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2.75" customHeight="1" x14ac:dyDescent="0.2">
      <c r="A828" s="48"/>
      <c r="B828" s="48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2.75" customHeight="1" x14ac:dyDescent="0.2">
      <c r="A829" s="48"/>
      <c r="B829" s="48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2.75" customHeight="1" x14ac:dyDescent="0.2">
      <c r="A830" s="48"/>
      <c r="B830" s="48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2.75" customHeight="1" x14ac:dyDescent="0.2">
      <c r="A831" s="48"/>
      <c r="B831" s="48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2.75" customHeight="1" x14ac:dyDescent="0.2">
      <c r="A832" s="48"/>
      <c r="B832" s="48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2.75" customHeight="1" x14ac:dyDescent="0.2">
      <c r="A833" s="48"/>
      <c r="B833" s="48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2.75" customHeight="1" x14ac:dyDescent="0.2">
      <c r="A834" s="48"/>
      <c r="B834" s="48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2.75" customHeight="1" x14ac:dyDescent="0.2">
      <c r="A835" s="48"/>
      <c r="B835" s="48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2.75" customHeight="1" x14ac:dyDescent="0.2">
      <c r="A836" s="48"/>
      <c r="B836" s="48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2.75" customHeight="1" x14ac:dyDescent="0.2">
      <c r="A837" s="48"/>
      <c r="B837" s="48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2.75" customHeight="1" x14ac:dyDescent="0.2">
      <c r="A838" s="48"/>
      <c r="B838" s="48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2.75" customHeight="1" x14ac:dyDescent="0.2">
      <c r="A839" s="48"/>
      <c r="B839" s="48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2.75" customHeight="1" x14ac:dyDescent="0.2">
      <c r="A840" s="48"/>
      <c r="B840" s="48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2.75" customHeight="1" x14ac:dyDescent="0.2">
      <c r="A841" s="48"/>
      <c r="B841" s="48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2.75" customHeight="1" x14ac:dyDescent="0.2">
      <c r="A842" s="48"/>
      <c r="B842" s="48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2.75" customHeight="1" x14ac:dyDescent="0.2">
      <c r="A843" s="48"/>
      <c r="B843" s="48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2.75" customHeight="1" x14ac:dyDescent="0.2">
      <c r="A844" s="48"/>
      <c r="B844" s="48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2.75" customHeight="1" x14ac:dyDescent="0.2">
      <c r="A845" s="48"/>
      <c r="B845" s="48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2.75" customHeight="1" x14ac:dyDescent="0.2">
      <c r="A846" s="48"/>
      <c r="B846" s="48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2.75" customHeight="1" x14ac:dyDescent="0.2">
      <c r="A847" s="48"/>
      <c r="B847" s="48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2.75" customHeight="1" x14ac:dyDescent="0.2">
      <c r="A848" s="48"/>
      <c r="B848" s="48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2.75" customHeight="1" x14ac:dyDescent="0.2">
      <c r="A849" s="48"/>
      <c r="B849" s="48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2.75" customHeight="1" x14ac:dyDescent="0.2">
      <c r="A850" s="48"/>
      <c r="B850" s="48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2.75" customHeight="1" x14ac:dyDescent="0.2">
      <c r="A851" s="48"/>
      <c r="B851" s="48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2.75" customHeight="1" x14ac:dyDescent="0.2">
      <c r="A852" s="48"/>
      <c r="B852" s="48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2.75" customHeight="1" x14ac:dyDescent="0.2">
      <c r="A853" s="48"/>
      <c r="B853" s="48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2.75" customHeight="1" x14ac:dyDescent="0.2">
      <c r="A854" s="48"/>
      <c r="B854" s="48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2.75" customHeight="1" x14ac:dyDescent="0.2">
      <c r="A855" s="48"/>
      <c r="B855" s="48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2.75" customHeight="1" x14ac:dyDescent="0.2">
      <c r="A856" s="48"/>
      <c r="B856" s="48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2.75" customHeight="1" x14ac:dyDescent="0.2">
      <c r="A857" s="48"/>
      <c r="B857" s="48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2.75" customHeight="1" x14ac:dyDescent="0.2">
      <c r="A858" s="48"/>
      <c r="B858" s="48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2.75" customHeight="1" x14ac:dyDescent="0.2">
      <c r="A859" s="48"/>
      <c r="B859" s="48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2.75" customHeight="1" x14ac:dyDescent="0.2">
      <c r="A860" s="48"/>
      <c r="B860" s="48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2.75" customHeight="1" x14ac:dyDescent="0.2">
      <c r="A861" s="48"/>
      <c r="B861" s="48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2.75" customHeight="1" x14ac:dyDescent="0.2">
      <c r="A862" s="48"/>
      <c r="B862" s="48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2.75" customHeight="1" x14ac:dyDescent="0.2">
      <c r="A863" s="48"/>
      <c r="B863" s="48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2.75" customHeight="1" x14ac:dyDescent="0.2">
      <c r="A864" s="48"/>
      <c r="B864" s="48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2.75" customHeight="1" x14ac:dyDescent="0.2">
      <c r="A865" s="48"/>
      <c r="B865" s="48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2.75" customHeight="1" x14ac:dyDescent="0.2">
      <c r="A866" s="48"/>
      <c r="B866" s="48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2.75" customHeight="1" x14ac:dyDescent="0.2">
      <c r="A867" s="48"/>
      <c r="B867" s="48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2.75" customHeight="1" x14ac:dyDescent="0.2">
      <c r="A868" s="48"/>
      <c r="B868" s="48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2.75" customHeight="1" x14ac:dyDescent="0.2">
      <c r="A869" s="48"/>
      <c r="B869" s="48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2.75" customHeight="1" x14ac:dyDescent="0.2">
      <c r="A870" s="48"/>
      <c r="B870" s="48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2.75" customHeight="1" x14ac:dyDescent="0.2">
      <c r="A871" s="48"/>
      <c r="B871" s="48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2.75" customHeight="1" x14ac:dyDescent="0.2">
      <c r="A872" s="48"/>
      <c r="B872" s="48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2.75" customHeight="1" x14ac:dyDescent="0.2">
      <c r="A873" s="48"/>
      <c r="B873" s="48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2.75" customHeight="1" x14ac:dyDescent="0.2">
      <c r="A874" s="48"/>
      <c r="B874" s="48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2.75" customHeight="1" x14ac:dyDescent="0.2">
      <c r="A875" s="48"/>
      <c r="B875" s="48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2.75" customHeight="1" x14ac:dyDescent="0.2">
      <c r="A876" s="48"/>
      <c r="B876" s="48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2.75" customHeight="1" x14ac:dyDescent="0.2">
      <c r="A877" s="48"/>
      <c r="B877" s="48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2.75" customHeight="1" x14ac:dyDescent="0.2">
      <c r="A878" s="48"/>
      <c r="B878" s="48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2.75" customHeight="1" x14ac:dyDescent="0.2">
      <c r="A879" s="48"/>
      <c r="B879" s="48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2.75" customHeight="1" x14ac:dyDescent="0.2">
      <c r="A880" s="48"/>
      <c r="B880" s="48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2.75" customHeight="1" x14ac:dyDescent="0.2">
      <c r="A881" s="48"/>
      <c r="B881" s="48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2.75" customHeight="1" x14ac:dyDescent="0.2">
      <c r="A882" s="48"/>
      <c r="B882" s="48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2.75" customHeight="1" x14ac:dyDescent="0.2">
      <c r="A883" s="48"/>
      <c r="B883" s="48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2.75" customHeight="1" x14ac:dyDescent="0.2">
      <c r="A884" s="48"/>
      <c r="B884" s="48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2.75" customHeight="1" x14ac:dyDescent="0.2">
      <c r="A885" s="48"/>
      <c r="B885" s="48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2.75" customHeight="1" x14ac:dyDescent="0.2">
      <c r="A886" s="48"/>
      <c r="B886" s="48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2.75" customHeight="1" x14ac:dyDescent="0.2">
      <c r="A887" s="48"/>
      <c r="B887" s="48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2.75" customHeight="1" x14ac:dyDescent="0.2">
      <c r="A888" s="48"/>
      <c r="B888" s="48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2.75" customHeight="1" x14ac:dyDescent="0.2">
      <c r="A889" s="48"/>
      <c r="B889" s="48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2.75" customHeight="1" x14ac:dyDescent="0.2">
      <c r="A890" s="48"/>
      <c r="B890" s="48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2.75" customHeight="1" x14ac:dyDescent="0.2">
      <c r="A891" s="48"/>
      <c r="B891" s="48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2.75" customHeight="1" x14ac:dyDescent="0.2">
      <c r="A892" s="48"/>
      <c r="B892" s="48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2.75" customHeight="1" x14ac:dyDescent="0.2">
      <c r="A893" s="48"/>
      <c r="B893" s="48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2.75" customHeight="1" x14ac:dyDescent="0.2">
      <c r="A894" s="48"/>
      <c r="B894" s="48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2.75" customHeight="1" x14ac:dyDescent="0.2">
      <c r="A895" s="48"/>
      <c r="B895" s="48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2.75" customHeight="1" x14ac:dyDescent="0.2">
      <c r="A896" s="48"/>
      <c r="B896" s="48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2.75" customHeight="1" x14ac:dyDescent="0.2">
      <c r="A897" s="48"/>
      <c r="B897" s="48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2.75" customHeight="1" x14ac:dyDescent="0.2">
      <c r="A898" s="48"/>
      <c r="B898" s="48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2.75" customHeight="1" x14ac:dyDescent="0.2">
      <c r="A899" s="48"/>
      <c r="B899" s="48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2.75" customHeight="1" x14ac:dyDescent="0.2">
      <c r="A900" s="48"/>
      <c r="B900" s="48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2.75" customHeight="1" x14ac:dyDescent="0.2">
      <c r="A901" s="48"/>
      <c r="B901" s="48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2.75" customHeight="1" x14ac:dyDescent="0.2">
      <c r="A902" s="48"/>
      <c r="B902" s="48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2.75" customHeight="1" x14ac:dyDescent="0.2">
      <c r="A903" s="48"/>
      <c r="B903" s="48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2.75" customHeight="1" x14ac:dyDescent="0.2">
      <c r="A904" s="48"/>
      <c r="B904" s="48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2.75" customHeight="1" x14ac:dyDescent="0.2">
      <c r="A905" s="48"/>
      <c r="B905" s="48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2.75" customHeight="1" x14ac:dyDescent="0.2">
      <c r="A906" s="48"/>
      <c r="B906" s="48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2.75" customHeight="1" x14ac:dyDescent="0.2">
      <c r="A907" s="48"/>
      <c r="B907" s="48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2.75" customHeight="1" x14ac:dyDescent="0.2">
      <c r="A908" s="48"/>
      <c r="B908" s="48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2.75" customHeight="1" x14ac:dyDescent="0.2">
      <c r="A909" s="48"/>
      <c r="B909" s="48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2.75" customHeight="1" x14ac:dyDescent="0.2">
      <c r="A910" s="48"/>
      <c r="B910" s="48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2.75" customHeight="1" x14ac:dyDescent="0.2">
      <c r="A911" s="48"/>
      <c r="B911" s="48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2.75" customHeight="1" x14ac:dyDescent="0.2">
      <c r="A912" s="48"/>
      <c r="B912" s="48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2.75" customHeight="1" x14ac:dyDescent="0.2">
      <c r="A913" s="48"/>
      <c r="B913" s="48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2.75" customHeight="1" x14ac:dyDescent="0.2">
      <c r="A914" s="48"/>
      <c r="B914" s="48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2.75" customHeight="1" x14ac:dyDescent="0.2">
      <c r="A915" s="48"/>
      <c r="B915" s="48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2.75" customHeight="1" x14ac:dyDescent="0.2">
      <c r="A916" s="48"/>
      <c r="B916" s="48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2.75" customHeight="1" x14ac:dyDescent="0.2">
      <c r="A917" s="48"/>
      <c r="B917" s="48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2.75" customHeight="1" x14ac:dyDescent="0.2">
      <c r="A918" s="48"/>
      <c r="B918" s="48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2.75" customHeight="1" x14ac:dyDescent="0.2">
      <c r="A919" s="48"/>
      <c r="B919" s="48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2.75" customHeight="1" x14ac:dyDescent="0.2">
      <c r="A920" s="48"/>
      <c r="B920" s="48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2.75" customHeight="1" x14ac:dyDescent="0.2">
      <c r="A921" s="48"/>
      <c r="B921" s="48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2.75" customHeight="1" x14ac:dyDescent="0.2">
      <c r="A922" s="48"/>
      <c r="B922" s="48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2.75" customHeight="1" x14ac:dyDescent="0.2">
      <c r="A923" s="48"/>
      <c r="B923" s="48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2.75" customHeight="1" x14ac:dyDescent="0.2">
      <c r="A924" s="48"/>
      <c r="B924" s="48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2.75" customHeight="1" x14ac:dyDescent="0.2">
      <c r="A925" s="48"/>
      <c r="B925" s="48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2.75" customHeight="1" x14ac:dyDescent="0.2">
      <c r="A926" s="48"/>
      <c r="B926" s="48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2.75" customHeight="1" x14ac:dyDescent="0.2">
      <c r="A927" s="48"/>
      <c r="B927" s="48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2.75" customHeight="1" x14ac:dyDescent="0.2">
      <c r="A928" s="48"/>
      <c r="B928" s="48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2.75" customHeight="1" x14ac:dyDescent="0.2">
      <c r="A929" s="48"/>
      <c r="B929" s="48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2.75" customHeight="1" x14ac:dyDescent="0.2">
      <c r="A930" s="48"/>
      <c r="B930" s="48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2.75" customHeight="1" x14ac:dyDescent="0.2">
      <c r="A931" s="48"/>
      <c r="B931" s="48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2.75" customHeight="1" x14ac:dyDescent="0.2">
      <c r="A932" s="48"/>
      <c r="B932" s="48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2.75" customHeight="1" x14ac:dyDescent="0.2">
      <c r="A933" s="48"/>
      <c r="B933" s="48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2.75" customHeight="1" x14ac:dyDescent="0.2">
      <c r="A934" s="48"/>
      <c r="B934" s="48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2.75" customHeight="1" x14ac:dyDescent="0.2">
      <c r="A935" s="48"/>
      <c r="B935" s="48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2.75" customHeight="1" x14ac:dyDescent="0.2">
      <c r="A936" s="48"/>
      <c r="B936" s="48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2.75" customHeight="1" x14ac:dyDescent="0.2">
      <c r="A937" s="48"/>
      <c r="B937" s="48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2.75" customHeight="1" x14ac:dyDescent="0.2">
      <c r="A938" s="48"/>
      <c r="B938" s="48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2.75" customHeight="1" x14ac:dyDescent="0.2">
      <c r="A939" s="48"/>
      <c r="B939" s="48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2.75" customHeight="1" x14ac:dyDescent="0.2">
      <c r="A940" s="48"/>
      <c r="B940" s="48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2.75" customHeight="1" x14ac:dyDescent="0.2">
      <c r="A941" s="48"/>
      <c r="B941" s="48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2.75" customHeight="1" x14ac:dyDescent="0.2">
      <c r="A942" s="48"/>
      <c r="B942" s="48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2.75" customHeight="1" x14ac:dyDescent="0.2">
      <c r="A943" s="48"/>
      <c r="B943" s="48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2.75" customHeight="1" x14ac:dyDescent="0.2">
      <c r="A944" s="48"/>
      <c r="B944" s="48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2.75" customHeight="1" x14ac:dyDescent="0.2">
      <c r="A945" s="48"/>
      <c r="B945" s="48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2.75" customHeight="1" x14ac:dyDescent="0.2">
      <c r="A946" s="48"/>
      <c r="B946" s="48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2.75" customHeight="1" x14ac:dyDescent="0.2">
      <c r="A947" s="48"/>
      <c r="B947" s="48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2.75" customHeight="1" x14ac:dyDescent="0.2">
      <c r="A948" s="48"/>
      <c r="B948" s="48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2.75" customHeight="1" x14ac:dyDescent="0.2">
      <c r="A949" s="48"/>
      <c r="B949" s="48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2.75" customHeight="1" x14ac:dyDescent="0.2">
      <c r="A950" s="48"/>
      <c r="B950" s="48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2.75" customHeight="1" x14ac:dyDescent="0.2">
      <c r="A951" s="48"/>
      <c r="B951" s="48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2.75" customHeight="1" x14ac:dyDescent="0.2">
      <c r="A952" s="48"/>
      <c r="B952" s="48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2.75" customHeight="1" x14ac:dyDescent="0.2">
      <c r="A953" s="48"/>
      <c r="B953" s="48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2.75" customHeight="1" x14ac:dyDescent="0.2">
      <c r="A954" s="48"/>
      <c r="B954" s="48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2.75" customHeight="1" x14ac:dyDescent="0.2">
      <c r="A955" s="48"/>
      <c r="B955" s="48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2.75" customHeight="1" x14ac:dyDescent="0.2">
      <c r="A956" s="48"/>
      <c r="B956" s="48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2.75" customHeight="1" x14ac:dyDescent="0.2">
      <c r="A957" s="48"/>
      <c r="B957" s="48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2.75" customHeight="1" x14ac:dyDescent="0.2">
      <c r="A958" s="48"/>
      <c r="B958" s="48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2.75" customHeight="1" x14ac:dyDescent="0.2">
      <c r="A959" s="48"/>
      <c r="B959" s="48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2.75" customHeight="1" x14ac:dyDescent="0.2">
      <c r="A960" s="48"/>
      <c r="B960" s="48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2.75" customHeight="1" x14ac:dyDescent="0.2">
      <c r="A961" s="48"/>
      <c r="B961" s="48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2.75" customHeight="1" x14ac:dyDescent="0.2">
      <c r="A962" s="48"/>
      <c r="B962" s="48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2.75" customHeight="1" x14ac:dyDescent="0.2">
      <c r="A963" s="48"/>
      <c r="B963" s="48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2.75" customHeight="1" x14ac:dyDescent="0.2">
      <c r="A964" s="48"/>
      <c r="B964" s="48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2.75" customHeight="1" x14ac:dyDescent="0.2">
      <c r="A965" s="48"/>
      <c r="B965" s="48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2.75" customHeight="1" x14ac:dyDescent="0.2">
      <c r="A966" s="48"/>
      <c r="B966" s="48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2.75" customHeight="1" x14ac:dyDescent="0.2">
      <c r="A967" s="48"/>
      <c r="B967" s="48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2.75" customHeight="1" x14ac:dyDescent="0.2">
      <c r="A968" s="48"/>
      <c r="B968" s="48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12.75" customHeight="1" x14ac:dyDescent="0.2">
      <c r="A969" s="48"/>
      <c r="B969" s="48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12.75" customHeight="1" x14ac:dyDescent="0.2">
      <c r="A970" s="48"/>
      <c r="B970" s="48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12.75" customHeight="1" x14ac:dyDescent="0.2">
      <c r="A971" s="48"/>
      <c r="B971" s="48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12.75" customHeight="1" x14ac:dyDescent="0.2">
      <c r="A972" s="48"/>
      <c r="B972" s="48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12.75" customHeight="1" x14ac:dyDescent="0.2">
      <c r="A973" s="48"/>
      <c r="B973" s="48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12.75" customHeight="1" x14ac:dyDescent="0.2">
      <c r="A974" s="48"/>
      <c r="B974" s="48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12.75" customHeight="1" x14ac:dyDescent="0.2">
      <c r="A975" s="48"/>
      <c r="B975" s="48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12.75" customHeight="1" x14ac:dyDescent="0.2">
      <c r="A976" s="48"/>
      <c r="B976" s="48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12.75" customHeight="1" x14ac:dyDescent="0.2">
      <c r="A977" s="48"/>
      <c r="B977" s="48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12.75" customHeight="1" x14ac:dyDescent="0.2">
      <c r="A978" s="48"/>
      <c r="B978" s="48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12.75" customHeight="1" x14ac:dyDescent="0.2">
      <c r="A979" s="48"/>
      <c r="B979" s="48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12.75" customHeight="1" x14ac:dyDescent="0.2">
      <c r="A980" s="48"/>
      <c r="B980" s="48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12.75" customHeight="1" x14ac:dyDescent="0.2">
      <c r="A981" s="48"/>
      <c r="B981" s="48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12.75" customHeight="1" x14ac:dyDescent="0.2">
      <c r="A982" s="48"/>
      <c r="B982" s="48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12.75" customHeight="1" x14ac:dyDescent="0.2">
      <c r="A983" s="48"/>
      <c r="B983" s="48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12.75" customHeight="1" x14ac:dyDescent="0.2">
      <c r="A984" s="48"/>
      <c r="B984" s="48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12.75" customHeight="1" x14ac:dyDescent="0.2">
      <c r="A985" s="48"/>
      <c r="B985" s="48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12.75" customHeight="1" x14ac:dyDescent="0.2">
      <c r="A986" s="48"/>
      <c r="B986" s="48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12.75" customHeight="1" x14ac:dyDescent="0.2">
      <c r="A987" s="48"/>
      <c r="B987" s="48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12.75" customHeight="1" x14ac:dyDescent="0.2">
      <c r="A988" s="48"/>
      <c r="B988" s="48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12.75" customHeight="1" x14ac:dyDescent="0.2">
      <c r="A989" s="48"/>
      <c r="B989" s="48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12.75" customHeight="1" x14ac:dyDescent="0.2">
      <c r="A990" s="48"/>
      <c r="B990" s="48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12.75" customHeight="1" x14ac:dyDescent="0.2">
      <c r="A991" s="48"/>
      <c r="B991" s="48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12.75" customHeight="1" x14ac:dyDescent="0.2">
      <c r="A992" s="48"/>
      <c r="B992" s="48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12.75" customHeight="1" x14ac:dyDescent="0.2">
      <c r="A993" s="48"/>
      <c r="B993" s="48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12.75" customHeight="1" x14ac:dyDescent="0.2">
      <c r="A994" s="48"/>
      <c r="B994" s="48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12.75" customHeight="1" x14ac:dyDescent="0.2">
      <c r="A995" s="48"/>
      <c r="B995" s="48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12.75" customHeight="1" x14ac:dyDescent="0.2">
      <c r="A996" s="48"/>
      <c r="B996" s="48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12.75" customHeight="1" x14ac:dyDescent="0.2">
      <c r="A997" s="48"/>
      <c r="B997" s="48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12.75" customHeight="1" x14ac:dyDescent="0.2">
      <c r="A998" s="48"/>
      <c r="B998" s="48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</sheetData>
  <sheetProtection sheet="1" objects="1" scenarios="1" selectLockedCells="1"/>
  <mergeCells count="9">
    <mergeCell ref="C47:F47"/>
    <mergeCell ref="D49:F49"/>
    <mergeCell ref="D50:F50"/>
    <mergeCell ref="D51:F51"/>
    <mergeCell ref="C42:F42"/>
    <mergeCell ref="C43:F43"/>
    <mergeCell ref="C44:F44"/>
    <mergeCell ref="C45:F45"/>
    <mergeCell ref="C46:F46"/>
  </mergeCells>
  <printOptions horizontalCentered="1"/>
  <pageMargins left="0.25" right="0" top="0.24" bottom="0.46" header="0" footer="0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/>
  </sheetViews>
  <sheetFormatPr defaultColWidth="14.42578125" defaultRowHeight="15" customHeight="1" x14ac:dyDescent="0.2"/>
  <cols>
    <col min="1" max="1" width="9.140625" customWidth="1"/>
    <col min="2" max="2" width="16.140625" customWidth="1"/>
    <col min="3" max="12" width="9.140625" customWidth="1"/>
    <col min="13" max="13" width="10" customWidth="1"/>
    <col min="14" max="17" width="9.140625" customWidth="1"/>
    <col min="18" max="26" width="8.7109375" customWidth="1"/>
  </cols>
  <sheetData>
    <row r="1" spans="1:26" ht="12" customHeight="1" x14ac:dyDescent="0.25">
      <c r="A1" s="185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2">
      <c r="A3" s="1"/>
      <c r="B3" s="1"/>
      <c r="C3" s="1"/>
      <c r="D3" s="1"/>
      <c r="E3" s="1"/>
      <c r="F3" s="1"/>
      <c r="G3" s="1"/>
      <c r="H3" s="4"/>
      <c r="I3" s="1"/>
      <c r="J3" s="1"/>
      <c r="K3" s="5"/>
      <c r="L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 x14ac:dyDescent="0.2">
      <c r="A4" s="181" t="s">
        <v>1</v>
      </c>
      <c r="B4" s="180"/>
      <c r="C4" s="186"/>
      <c r="D4" s="180"/>
      <c r="E4" s="180"/>
      <c r="F4" s="1"/>
      <c r="G4" s="1"/>
      <c r="H4" s="1"/>
      <c r="I4" s="1"/>
      <c r="J4" s="1"/>
      <c r="K4" s="9"/>
      <c r="L4" s="1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">
      <c r="A5" s="179" t="s">
        <v>4</v>
      </c>
      <c r="B5" s="180"/>
      <c r="C5" s="182" t="s">
        <v>6</v>
      </c>
      <c r="D5" s="183"/>
      <c r="E5" s="184"/>
      <c r="F5" s="1"/>
      <c r="G5" s="1"/>
      <c r="H5" s="1"/>
      <c r="I5" s="8"/>
      <c r="J5" s="1"/>
      <c r="K5" s="9"/>
      <c r="L5" s="1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2">
      <c r="A6" s="179" t="s">
        <v>8</v>
      </c>
      <c r="B6" s="180"/>
      <c r="C6" s="12">
        <v>64</v>
      </c>
      <c r="D6" s="12">
        <v>96</v>
      </c>
      <c r="E6" s="12">
        <v>2</v>
      </c>
      <c r="F6" s="1"/>
      <c r="G6" s="1"/>
      <c r="H6" s="1"/>
      <c r="I6" s="1"/>
      <c r="J6" s="1"/>
      <c r="K6" s="9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 x14ac:dyDescent="0.2">
      <c r="A7" s="179" t="s">
        <v>11</v>
      </c>
      <c r="B7" s="180"/>
      <c r="C7" s="12">
        <v>0.3</v>
      </c>
      <c r="D7" s="7">
        <f>C7</f>
        <v>0.3</v>
      </c>
      <c r="E7" s="8"/>
      <c r="F7" s="1"/>
      <c r="G7" s="1"/>
      <c r="H7" s="1"/>
      <c r="I7" s="1"/>
      <c r="J7" s="1"/>
      <c r="K7" s="9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 x14ac:dyDescent="0.2">
      <c r="A8" s="179" t="s">
        <v>16</v>
      </c>
      <c r="B8" s="180"/>
      <c r="C8" s="8">
        <f>(C6*D6)-D8</f>
        <v>4608</v>
      </c>
      <c r="D8" s="8">
        <f>((C6*D6)/4)</f>
        <v>1536</v>
      </c>
      <c r="E8" s="8"/>
      <c r="F8" s="1"/>
      <c r="G8" s="11"/>
      <c r="H8" s="11"/>
      <c r="I8" s="8"/>
      <c r="J8" s="1"/>
      <c r="K8" s="9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 x14ac:dyDescent="0.2">
      <c r="A9" s="11"/>
      <c r="B9" s="11"/>
      <c r="C9" s="8"/>
      <c r="D9" s="8"/>
      <c r="E9" s="8"/>
      <c r="F9" s="1"/>
      <c r="G9" s="11"/>
      <c r="H9" s="11"/>
      <c r="I9" s="8"/>
      <c r="J9" s="1"/>
      <c r="K9" s="13"/>
      <c r="L9" s="1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 x14ac:dyDescent="0.2">
      <c r="A10" s="181" t="s">
        <v>20</v>
      </c>
      <c r="B10" s="180"/>
      <c r="C10" s="8"/>
      <c r="D10" s="8"/>
      <c r="E10" s="8"/>
      <c r="F10" s="1"/>
      <c r="G10" s="11"/>
      <c r="H10" s="11"/>
      <c r="I10" s="11"/>
      <c r="J10" s="8"/>
      <c r="K10" s="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2">
      <c r="A11" s="179" t="s">
        <v>21</v>
      </c>
      <c r="B11" s="180"/>
      <c r="C11" s="180"/>
      <c r="D11" s="8">
        <f>((C8*C7)+(D8*D7))*E6/1000</f>
        <v>3.6863999999999995</v>
      </c>
      <c r="E11" s="8"/>
      <c r="F11" s="179" t="s">
        <v>22</v>
      </c>
      <c r="G11" s="180"/>
      <c r="H11" s="180"/>
      <c r="I11" s="15">
        <v>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2">
      <c r="A12" s="179" t="s">
        <v>24</v>
      </c>
      <c r="B12" s="180"/>
      <c r="C12" s="180"/>
      <c r="D12" s="16">
        <v>24</v>
      </c>
      <c r="E12" s="8"/>
      <c r="F12" s="11" t="s">
        <v>26</v>
      </c>
      <c r="G12" s="11"/>
      <c r="H12" s="11"/>
      <c r="I12" s="15">
        <v>0</v>
      </c>
      <c r="J12" s="11" t="s">
        <v>27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2">
      <c r="A13" s="179" t="s">
        <v>28</v>
      </c>
      <c r="B13" s="180"/>
      <c r="C13" s="180"/>
      <c r="D13" s="16">
        <v>12</v>
      </c>
      <c r="E13" s="8"/>
      <c r="F13" s="11" t="s">
        <v>26</v>
      </c>
      <c r="G13" s="11"/>
      <c r="H13" s="11"/>
      <c r="I13" s="15">
        <v>0</v>
      </c>
      <c r="J13" s="11" t="s">
        <v>30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2">
      <c r="A14" s="179" t="s">
        <v>31</v>
      </c>
      <c r="B14" s="180"/>
      <c r="C14" s="180"/>
      <c r="D14" s="17">
        <v>0.4</v>
      </c>
      <c r="E14" s="17"/>
      <c r="F14" s="179" t="s">
        <v>32</v>
      </c>
      <c r="G14" s="180"/>
      <c r="H14" s="180"/>
      <c r="I14" s="18">
        <v>0.1</v>
      </c>
      <c r="J14" s="11" t="s">
        <v>33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">
      <c r="A15" s="179" t="s">
        <v>34</v>
      </c>
      <c r="B15" s="180"/>
      <c r="C15" s="180"/>
      <c r="D15" s="19">
        <v>0.3</v>
      </c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2">
      <c r="A17" s="181" t="s">
        <v>36</v>
      </c>
      <c r="B17" s="18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2">
      <c r="A18" s="1"/>
      <c r="B18" s="1"/>
      <c r="C18" s="20" t="s">
        <v>37</v>
      </c>
      <c r="D18" s="20" t="s">
        <v>38</v>
      </c>
      <c r="E18" s="20" t="s">
        <v>39</v>
      </c>
      <c r="F18" s="20" t="s">
        <v>40</v>
      </c>
      <c r="G18" s="20" t="s">
        <v>41</v>
      </c>
      <c r="H18" s="20" t="s">
        <v>42</v>
      </c>
      <c r="I18" s="20" t="s">
        <v>43</v>
      </c>
      <c r="J18" s="20" t="s">
        <v>44</v>
      </c>
      <c r="K18" s="20" t="s">
        <v>45</v>
      </c>
      <c r="L18" s="20" t="s">
        <v>46</v>
      </c>
      <c r="M18" s="20" t="s">
        <v>47</v>
      </c>
      <c r="N18" s="20" t="s">
        <v>48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2">
      <c r="A19" s="179" t="s">
        <v>49</v>
      </c>
      <c r="B19" s="180"/>
      <c r="C19" s="1">
        <f>D11</f>
        <v>3.6863999999999995</v>
      </c>
      <c r="D19" s="1">
        <f>D11</f>
        <v>3.6863999999999995</v>
      </c>
      <c r="E19" s="1">
        <f>D11</f>
        <v>3.6863999999999995</v>
      </c>
      <c r="F19" s="1">
        <f>D11</f>
        <v>3.6863999999999995</v>
      </c>
      <c r="G19" s="1">
        <f>D11</f>
        <v>3.6863999999999995</v>
      </c>
      <c r="H19" s="1">
        <f>D11</f>
        <v>3.6863999999999995</v>
      </c>
      <c r="I19" s="1">
        <f>D11</f>
        <v>3.6863999999999995</v>
      </c>
      <c r="J19" s="1">
        <f>D11</f>
        <v>3.6863999999999995</v>
      </c>
      <c r="K19" s="1">
        <f>D11</f>
        <v>3.6863999999999995</v>
      </c>
      <c r="L19" s="1">
        <f>D11</f>
        <v>3.6863999999999995</v>
      </c>
      <c r="M19" s="1">
        <f>D11</f>
        <v>3.6863999999999995</v>
      </c>
      <c r="N19" s="1">
        <f>D11</f>
        <v>3.6863999999999995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2">
      <c r="A20" s="179" t="s">
        <v>55</v>
      </c>
      <c r="B20" s="180"/>
      <c r="C20" s="1">
        <f>$D12</f>
        <v>24</v>
      </c>
      <c r="D20" s="1">
        <f>D12</f>
        <v>24</v>
      </c>
      <c r="E20" s="1">
        <f>D12</f>
        <v>24</v>
      </c>
      <c r="F20" s="1">
        <f>D12</f>
        <v>24</v>
      </c>
      <c r="G20" s="1">
        <f>D12</f>
        <v>24</v>
      </c>
      <c r="H20" s="1">
        <f>D12</f>
        <v>24</v>
      </c>
      <c r="I20" s="1">
        <f>D12</f>
        <v>24</v>
      </c>
      <c r="J20" s="1">
        <f>D12</f>
        <v>24</v>
      </c>
      <c r="K20" s="1">
        <f>D12</f>
        <v>24</v>
      </c>
      <c r="L20" s="1">
        <f>D12</f>
        <v>24</v>
      </c>
      <c r="M20" s="1">
        <f>D12</f>
        <v>24</v>
      </c>
      <c r="N20" s="1">
        <f>D12</f>
        <v>24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2">
      <c r="A21" s="179" t="s">
        <v>28</v>
      </c>
      <c r="B21" s="180"/>
      <c r="C21" s="1">
        <f>$D13</f>
        <v>12</v>
      </c>
      <c r="D21" s="1">
        <f t="shared" ref="D21:N21" si="0">$D13</f>
        <v>12</v>
      </c>
      <c r="E21" s="1">
        <f t="shared" si="0"/>
        <v>12</v>
      </c>
      <c r="F21" s="1">
        <f t="shared" si="0"/>
        <v>12</v>
      </c>
      <c r="G21" s="1">
        <f t="shared" si="0"/>
        <v>12</v>
      </c>
      <c r="H21" s="1">
        <f t="shared" si="0"/>
        <v>12</v>
      </c>
      <c r="I21" s="1">
        <f t="shared" si="0"/>
        <v>12</v>
      </c>
      <c r="J21" s="1">
        <f t="shared" si="0"/>
        <v>12</v>
      </c>
      <c r="K21" s="1">
        <f t="shared" si="0"/>
        <v>12</v>
      </c>
      <c r="L21" s="1">
        <f t="shared" si="0"/>
        <v>12</v>
      </c>
      <c r="M21" s="1">
        <f t="shared" si="0"/>
        <v>12</v>
      </c>
      <c r="N21" s="1">
        <f t="shared" si="0"/>
        <v>12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2">
      <c r="A22" s="1" t="s">
        <v>34</v>
      </c>
      <c r="B22" s="1"/>
      <c r="C22" s="21">
        <f t="shared" ref="C22:N22" si="1">$D15</f>
        <v>0.3</v>
      </c>
      <c r="D22" s="21">
        <f t="shared" si="1"/>
        <v>0.3</v>
      </c>
      <c r="E22" s="21">
        <f t="shared" si="1"/>
        <v>0.3</v>
      </c>
      <c r="F22" s="21">
        <f t="shared" si="1"/>
        <v>0.3</v>
      </c>
      <c r="G22" s="21">
        <f t="shared" si="1"/>
        <v>0.3</v>
      </c>
      <c r="H22" s="21">
        <f t="shared" si="1"/>
        <v>0.3</v>
      </c>
      <c r="I22" s="21">
        <f t="shared" si="1"/>
        <v>0.3</v>
      </c>
      <c r="J22" s="21">
        <f t="shared" si="1"/>
        <v>0.3</v>
      </c>
      <c r="K22" s="21">
        <f t="shared" si="1"/>
        <v>0.3</v>
      </c>
      <c r="L22" s="21">
        <f t="shared" si="1"/>
        <v>0.3</v>
      </c>
      <c r="M22" s="21">
        <f t="shared" si="1"/>
        <v>0.3</v>
      </c>
      <c r="N22" s="21">
        <f t="shared" si="1"/>
        <v>0.3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2">
      <c r="A23" s="179" t="s">
        <v>31</v>
      </c>
      <c r="B23" s="180"/>
      <c r="C23" s="21">
        <f t="shared" ref="C23:N23" si="2">$D14</f>
        <v>0.4</v>
      </c>
      <c r="D23" s="21">
        <f t="shared" si="2"/>
        <v>0.4</v>
      </c>
      <c r="E23" s="21">
        <f t="shared" si="2"/>
        <v>0.4</v>
      </c>
      <c r="F23" s="21">
        <f t="shared" si="2"/>
        <v>0.4</v>
      </c>
      <c r="G23" s="21">
        <f t="shared" si="2"/>
        <v>0.4</v>
      </c>
      <c r="H23" s="21">
        <f t="shared" si="2"/>
        <v>0.4</v>
      </c>
      <c r="I23" s="21">
        <f t="shared" si="2"/>
        <v>0.4</v>
      </c>
      <c r="J23" s="21">
        <f t="shared" si="2"/>
        <v>0.4</v>
      </c>
      <c r="K23" s="21">
        <f t="shared" si="2"/>
        <v>0.4</v>
      </c>
      <c r="L23" s="21">
        <f t="shared" si="2"/>
        <v>0.4</v>
      </c>
      <c r="M23" s="21">
        <f t="shared" si="2"/>
        <v>0.4</v>
      </c>
      <c r="N23" s="21">
        <f t="shared" si="2"/>
        <v>0.4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2">
      <c r="A24" s="179" t="s">
        <v>61</v>
      </c>
      <c r="B24" s="180"/>
      <c r="C24" s="1">
        <v>31</v>
      </c>
      <c r="D24" s="1">
        <v>28</v>
      </c>
      <c r="E24" s="1">
        <v>31</v>
      </c>
      <c r="F24" s="1">
        <v>30</v>
      </c>
      <c r="G24" s="1">
        <v>31</v>
      </c>
      <c r="H24" s="1">
        <v>30</v>
      </c>
      <c r="I24" s="1">
        <v>31</v>
      </c>
      <c r="J24" s="1">
        <v>31</v>
      </c>
      <c r="K24" s="1">
        <v>30</v>
      </c>
      <c r="L24" s="1">
        <v>31</v>
      </c>
      <c r="M24" s="1">
        <v>30</v>
      </c>
      <c r="N24" s="1">
        <v>31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2">
      <c r="A25" s="179" t="s">
        <v>62</v>
      </c>
      <c r="B25" s="180"/>
      <c r="C25" s="1">
        <f t="shared" ref="C25:N25" si="3">C19*C23</f>
        <v>1.4745599999999999</v>
      </c>
      <c r="D25" s="1">
        <f t="shared" si="3"/>
        <v>1.4745599999999999</v>
      </c>
      <c r="E25" s="1">
        <f t="shared" si="3"/>
        <v>1.4745599999999999</v>
      </c>
      <c r="F25" s="1">
        <f t="shared" si="3"/>
        <v>1.4745599999999999</v>
      </c>
      <c r="G25" s="1">
        <f t="shared" si="3"/>
        <v>1.4745599999999999</v>
      </c>
      <c r="H25" s="1">
        <f t="shared" si="3"/>
        <v>1.4745599999999999</v>
      </c>
      <c r="I25" s="1">
        <f t="shared" si="3"/>
        <v>1.4745599999999999</v>
      </c>
      <c r="J25" s="1">
        <f t="shared" si="3"/>
        <v>1.4745599999999999</v>
      </c>
      <c r="K25" s="1">
        <f t="shared" si="3"/>
        <v>1.4745599999999999</v>
      </c>
      <c r="L25" s="1">
        <f t="shared" si="3"/>
        <v>1.4745599999999999</v>
      </c>
      <c r="M25" s="1">
        <f t="shared" si="3"/>
        <v>1.4745599999999999</v>
      </c>
      <c r="N25" s="1">
        <f t="shared" si="3"/>
        <v>1.4745599999999999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">
      <c r="A26" s="179" t="s">
        <v>64</v>
      </c>
      <c r="B26" s="180"/>
      <c r="C26" s="1">
        <f t="shared" ref="C26:N26" si="4">((C20-C21)+(C21*C22))*C25*C24</f>
        <v>713.09721599999989</v>
      </c>
      <c r="D26" s="1">
        <f t="shared" si="4"/>
        <v>644.087808</v>
      </c>
      <c r="E26" s="1">
        <f t="shared" si="4"/>
        <v>713.09721599999989</v>
      </c>
      <c r="F26" s="1">
        <f t="shared" si="4"/>
        <v>690.09407999999996</v>
      </c>
      <c r="G26" s="1">
        <f t="shared" si="4"/>
        <v>713.09721599999989</v>
      </c>
      <c r="H26" s="1">
        <f t="shared" si="4"/>
        <v>690.09407999999996</v>
      </c>
      <c r="I26" s="1">
        <f t="shared" si="4"/>
        <v>713.09721599999989</v>
      </c>
      <c r="J26" s="1">
        <f t="shared" si="4"/>
        <v>713.09721599999989</v>
      </c>
      <c r="K26" s="1">
        <f t="shared" si="4"/>
        <v>690.09407999999996</v>
      </c>
      <c r="L26" s="1">
        <f t="shared" si="4"/>
        <v>713.09721599999989</v>
      </c>
      <c r="M26" s="1">
        <f t="shared" si="4"/>
        <v>690.09407999999996</v>
      </c>
      <c r="N26" s="1">
        <f t="shared" si="4"/>
        <v>713.09721599999989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2">
      <c r="A28" s="181" t="s">
        <v>68</v>
      </c>
      <c r="B28" s="18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2">
      <c r="A29" s="179" t="s">
        <v>22</v>
      </c>
      <c r="B29" s="180"/>
      <c r="C29" s="22">
        <f t="shared" ref="C29:N29" si="5">$I11</f>
        <v>0</v>
      </c>
      <c r="D29" s="22">
        <f t="shared" si="5"/>
        <v>0</v>
      </c>
      <c r="E29" s="22">
        <f t="shared" si="5"/>
        <v>0</v>
      </c>
      <c r="F29" s="22">
        <f t="shared" si="5"/>
        <v>0</v>
      </c>
      <c r="G29" s="22">
        <f t="shared" si="5"/>
        <v>0</v>
      </c>
      <c r="H29" s="22">
        <f t="shared" si="5"/>
        <v>0</v>
      </c>
      <c r="I29" s="22">
        <f t="shared" si="5"/>
        <v>0</v>
      </c>
      <c r="J29" s="22">
        <f t="shared" si="5"/>
        <v>0</v>
      </c>
      <c r="K29" s="22">
        <f t="shared" si="5"/>
        <v>0</v>
      </c>
      <c r="L29" s="22">
        <f t="shared" si="5"/>
        <v>0</v>
      </c>
      <c r="M29" s="22">
        <f t="shared" si="5"/>
        <v>0</v>
      </c>
      <c r="N29" s="22">
        <f t="shared" si="5"/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2">
      <c r="A30" s="179" t="s">
        <v>71</v>
      </c>
      <c r="B30" s="180"/>
      <c r="C30" s="22">
        <f>$I13*C25</f>
        <v>0</v>
      </c>
      <c r="D30" s="22">
        <f>$I13*D25</f>
        <v>0</v>
      </c>
      <c r="E30" s="22">
        <f>$I13*E25</f>
        <v>0</v>
      </c>
      <c r="F30" s="22">
        <f>$I13*F25</f>
        <v>0</v>
      </c>
      <c r="G30" s="22">
        <f>$I13*G25</f>
        <v>0</v>
      </c>
      <c r="H30" s="22">
        <f>I12*H25</f>
        <v>0</v>
      </c>
      <c r="I30" s="22">
        <f>I12*I25</f>
        <v>0</v>
      </c>
      <c r="J30" s="22">
        <f>I12*J25</f>
        <v>0</v>
      </c>
      <c r="K30" s="22">
        <f>I12*K25</f>
        <v>0</v>
      </c>
      <c r="L30" s="22">
        <f>$I13*L25</f>
        <v>0</v>
      </c>
      <c r="M30" s="22">
        <f>$I13*M25</f>
        <v>0</v>
      </c>
      <c r="N30" s="22">
        <f>$I13*N25</f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">
      <c r="A31" s="179" t="s">
        <v>77</v>
      </c>
      <c r="B31" s="180"/>
      <c r="C31" s="22">
        <f t="shared" ref="C31:N31" si="6">$I14*C26</f>
        <v>71.309721599999989</v>
      </c>
      <c r="D31" s="22">
        <f t="shared" si="6"/>
        <v>64.408780800000002</v>
      </c>
      <c r="E31" s="22">
        <f t="shared" si="6"/>
        <v>71.309721599999989</v>
      </c>
      <c r="F31" s="22">
        <f t="shared" si="6"/>
        <v>69.009407999999993</v>
      </c>
      <c r="G31" s="22">
        <f t="shared" si="6"/>
        <v>71.309721599999989</v>
      </c>
      <c r="H31" s="22">
        <f t="shared" si="6"/>
        <v>69.009407999999993</v>
      </c>
      <c r="I31" s="22">
        <f t="shared" si="6"/>
        <v>71.309721599999989</v>
      </c>
      <c r="J31" s="22">
        <f t="shared" si="6"/>
        <v>71.309721599999989</v>
      </c>
      <c r="K31" s="22">
        <f t="shared" si="6"/>
        <v>69.009407999999993</v>
      </c>
      <c r="L31" s="22">
        <f t="shared" si="6"/>
        <v>71.309721599999989</v>
      </c>
      <c r="M31" s="22">
        <f t="shared" si="6"/>
        <v>69.009407999999993</v>
      </c>
      <c r="N31" s="22">
        <f t="shared" si="6"/>
        <v>71.309721599999989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2">
      <c r="A33" s="1"/>
      <c r="B33" s="1"/>
      <c r="C33" s="1"/>
      <c r="D33" s="1"/>
      <c r="E33" s="1"/>
      <c r="F33" s="1"/>
      <c r="G33" s="1"/>
      <c r="H33" s="181" t="s">
        <v>80</v>
      </c>
      <c r="I33" s="180"/>
      <c r="J33" s="180"/>
      <c r="K33" s="180"/>
      <c r="L33" s="180"/>
      <c r="M33" s="23">
        <f>SUM(C31:N31)</f>
        <v>839.614464</v>
      </c>
      <c r="N33" s="2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9">
    <mergeCell ref="A5:B5"/>
    <mergeCell ref="C5:E5"/>
    <mergeCell ref="A1:Q1"/>
    <mergeCell ref="A6:B6"/>
    <mergeCell ref="A7:B7"/>
    <mergeCell ref="A4:B4"/>
    <mergeCell ref="C4:E4"/>
    <mergeCell ref="A11:C11"/>
    <mergeCell ref="F11:H11"/>
    <mergeCell ref="A8:B8"/>
    <mergeCell ref="A10:B10"/>
    <mergeCell ref="A15:C15"/>
    <mergeCell ref="A12:C12"/>
    <mergeCell ref="A13:C13"/>
    <mergeCell ref="A29:B29"/>
    <mergeCell ref="A30:B30"/>
    <mergeCell ref="A14:C14"/>
    <mergeCell ref="F14:H14"/>
    <mergeCell ref="H33:L33"/>
    <mergeCell ref="A24:B24"/>
    <mergeCell ref="A25:B25"/>
    <mergeCell ref="A26:B26"/>
    <mergeCell ref="A28:B28"/>
    <mergeCell ref="A31:B31"/>
    <mergeCell ref="A21:B21"/>
    <mergeCell ref="A23:B23"/>
    <mergeCell ref="A20:B20"/>
    <mergeCell ref="A19:B19"/>
    <mergeCell ref="A17:B17"/>
  </mergeCells>
  <pageMargins left="0.75" right="0.75" top="1" bottom="1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Rate+ Profit Calculator (Owner)</vt:lpstr>
      <vt:lpstr>Ad Value Analysis (Advertiser)</vt:lpstr>
      <vt:lpstr>Energy Calculator</vt:lpstr>
      <vt:lpstr>'Ad Value Analysis (Advertiser)'!Print_Area</vt:lpstr>
      <vt:lpstr>'Rate+ Profit Calculator (Owner)'!Print_Area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Knackstedt</dc:creator>
  <cp:lastModifiedBy>Keith Knackstedt</cp:lastModifiedBy>
  <cp:lastPrinted>2023-07-09T16:44:08Z</cp:lastPrinted>
  <dcterms:created xsi:type="dcterms:W3CDTF">2019-06-16T20:23:52Z</dcterms:created>
  <dcterms:modified xsi:type="dcterms:W3CDTF">2026-07-29T14:07:33Z</dcterms:modified>
</cp:coreProperties>
</file>